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480" windowHeight="11640" tabRatio="702" activeTab="0"/>
  </bookViews>
  <sheets>
    <sheet name="Short-term salary estimation" sheetId="1" r:id="rId1"/>
    <sheet name="Salary Table" sheetId="2" r:id="rId2"/>
    <sheet name="Tax Table" sheetId="3" r:id="rId3"/>
  </sheets>
  <definedNames>
    <definedName name="Maxsteps" localSheetId="1">'Salary Table'!$Q$1:$R$15</definedName>
    <definedName name="_xlnm.Print_Area" localSheetId="0">'Short-term salary estimation'!$A$1:$B$35</definedName>
    <definedName name="Table">'Salary Table'!$A$1:$O$170</definedName>
    <definedName name="TaxTable1">'Tax Table'!$A$3:$F$17</definedName>
    <definedName name="TaxTable2">'Tax Table'!$B$3:$F$17</definedName>
  </definedNames>
  <calcPr fullCalcOnLoad="1"/>
</workbook>
</file>

<file path=xl/comments1.xml><?xml version="1.0" encoding="utf-8"?>
<comments xmlns="http://schemas.openxmlformats.org/spreadsheetml/2006/main">
  <authors>
    <author>Tony O'Grady</author>
    <author>Chalatsis, Georgios</author>
  </authors>
  <commentList>
    <comment ref="B7" authorId="0">
      <text>
        <r>
          <rPr>
            <b/>
            <sz val="8"/>
            <rFont val="Tahoma"/>
            <family val="2"/>
          </rPr>
          <t xml:space="preserve">The travel allowance is paid based on which of the following three brackets the distance falls into:
- Between 50 and 500 km
- Between 500 and 1,500 km
- Over 1,500 km
Indicative distances from all EU capitals to Frankfurt:
Amsterdam: 441 km
Athens: 2385 km
Berlin: 551 km
Bratislava: 803 km
Brussels: 396 km
Bucharest: 1752 km
Budapest: 967 km
Copenhagen: 822 km
Dublin: 1322 km
Helsinki: 2035 km
Lisbon: 2314 km
Ljubljana: 803 km
London: 764 km
Luxembourg: 237 km
Madrid: 1834 km
Nicosia: 3303 km
Paris: 573 km
Prague: 517 km
Riga: 1458 km
Rome: 1253 km
Sofia: 1674 km
Stockholm: 1468 km
Tallinn: 1949 km
Valletta: 2144 km
Vienna: 718 km
Vilnius: 1521 km
Warsaw: 1090 km
</t>
        </r>
        <r>
          <rPr>
            <sz val="8"/>
            <rFont val="Tahoma"/>
            <family val="2"/>
          </rPr>
          <t xml:space="preserve">
</t>
        </r>
      </text>
    </comment>
    <comment ref="B21" authorId="1">
      <text>
        <r>
          <rPr>
            <b/>
            <sz val="9"/>
            <rFont val="Tahoma"/>
            <family val="0"/>
          </rPr>
          <t>Chalatsis, Georgios:</t>
        </r>
        <r>
          <rPr>
            <sz val="9"/>
            <rFont val="Tahoma"/>
            <family val="0"/>
          </rPr>
          <t xml:space="preserve">
- 1,250.00EUR if relocated to Frankfurt and living in private accommodation
- no payment if not relocated or opted for an ECB residence</t>
        </r>
      </text>
    </comment>
  </commentList>
</comments>
</file>

<file path=xl/sharedStrings.xml><?xml version="1.0" encoding="utf-8"?>
<sst xmlns="http://schemas.openxmlformats.org/spreadsheetml/2006/main" count="89" uniqueCount="64">
  <si>
    <t>Points</t>
  </si>
  <si>
    <t>A</t>
  </si>
  <si>
    <t>B</t>
  </si>
  <si>
    <t>C</t>
  </si>
  <si>
    <t>D</t>
  </si>
  <si>
    <t>E</t>
  </si>
  <si>
    <t>E/F</t>
  </si>
  <si>
    <t>F</t>
  </si>
  <si>
    <t>F/G</t>
  </si>
  <si>
    <t>G</t>
  </si>
  <si>
    <t>H</t>
  </si>
  <si>
    <t>I</t>
  </si>
  <si>
    <t>J</t>
  </si>
  <si>
    <t>K</t>
  </si>
  <si>
    <t>L</t>
  </si>
  <si>
    <t>Band</t>
  </si>
  <si>
    <t>Max steps</t>
  </si>
  <si>
    <t>Bracket</t>
  </si>
  <si>
    <t>Taxable income</t>
  </si>
  <si>
    <t>Inter- bracket difference</t>
  </si>
  <si>
    <t>Tax rate</t>
  </si>
  <si>
    <t>Tax amount</t>
  </si>
  <si>
    <t xml:space="preserve"> </t>
  </si>
  <si>
    <t>Basic monthly salary</t>
  </si>
  <si>
    <t>- 10% abatement</t>
  </si>
  <si>
    <t>- Medical insurance</t>
  </si>
  <si>
    <t>Accident insurance</t>
  </si>
  <si>
    <t>- Accident insurance</t>
  </si>
  <si>
    <t>Taxable annual income</t>
  </si>
  <si>
    <t>Last salary bracket</t>
  </si>
  <si>
    <t>Tax</t>
  </si>
  <si>
    <t>Marginal salary</t>
  </si>
  <si>
    <t>Marginal Tax Rate</t>
  </si>
  <si>
    <t>Input information</t>
  </si>
  <si>
    <t>Working time</t>
  </si>
  <si>
    <t>Tax bracket</t>
  </si>
  <si>
    <t>Total tax</t>
  </si>
  <si>
    <t>Health insurance</t>
  </si>
  <si>
    <t>Employee's contribution to social security</t>
  </si>
  <si>
    <t>Employer's contribution to social security</t>
  </si>
  <si>
    <t>Total gross amount</t>
  </si>
  <si>
    <t>Salary band</t>
  </si>
  <si>
    <t>Salary steps</t>
  </si>
  <si>
    <t>Travel allowance</t>
  </si>
  <si>
    <t>Cash contribution to own pension scheme</t>
  </si>
  <si>
    <t>Distance between ECB and place of residence</t>
  </si>
  <si>
    <t>Additional Benefits</t>
  </si>
  <si>
    <t>- reimbursement of staff member's travel costs on appointment and termination of service</t>
  </si>
  <si>
    <t>- for those with a contract longer than 1 year: access to European School Frankfurt and fees for the mandatory curriculum paid for</t>
  </si>
  <si>
    <t>Accommodation (ECB residence or allowance)</t>
  </si>
  <si>
    <t xml:space="preserve">- for those with a contract longer than 1 year: access to ECB crèche at reduced costs </t>
  </si>
  <si>
    <t>- access to ECB facilities like subsidised canteens, parking, fitness centre, etc.</t>
  </si>
  <si>
    <t>additional taxable income</t>
  </si>
  <si>
    <t>LTC Insurance</t>
  </si>
  <si>
    <t xml:space="preserve">LTC Insurance </t>
  </si>
  <si>
    <t>- LTC Insurance</t>
  </si>
  <si>
    <t>Accident at Work</t>
  </si>
  <si>
    <t>ç</t>
  </si>
  <si>
    <t>enter salary band from your appointment letter using the drop-down arrow in cell B2</t>
  </si>
  <si>
    <t>enter salary step from your appointment letter here</t>
  </si>
  <si>
    <t>No</t>
  </si>
  <si>
    <t>- medical coverage of dependant family members (dependent children up to the age of 26, and spouse, if earning below a certain threshold) at no additional cost</t>
  </si>
  <si>
    <t>Salary estimation for short-term contract</t>
  </si>
  <si>
    <t>€ net monthly payment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</si>
</sst>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â‚¬&quot;#,##0;\-&quot;â‚¬&quot;#,##0"/>
    <numFmt numFmtId="179" formatCode="&quot;â‚¬&quot;#,##0;[Red]\-&quot;â‚¬&quot;#,##0"/>
    <numFmt numFmtId="180" formatCode="&quot;â‚¬&quot;#,##0.00;\-&quot;â‚¬&quot;#,##0.00"/>
    <numFmt numFmtId="181" formatCode="&quot;â‚¬&quot;#,##0.00;[Red]\-&quot;â‚¬&quot;#,##0.00"/>
    <numFmt numFmtId="182" formatCode="_-&quot;â‚¬&quot;* #,##0_-;\-&quot;â‚¬&quot;* #,##0_-;_-&quot;â‚¬&quot;* &quot;-&quot;_-;_-@_-"/>
    <numFmt numFmtId="183" formatCode="_-&quot;â‚¬&quot;* #,##0.00_-;\-&quot;â‚¬&quot;* #,##0.00_-;_-&quot;â‚¬&quot;* &quot;-&quot;??_-;_-@_-"/>
    <numFmt numFmtId="184" formatCode="0.0"/>
    <numFmt numFmtId="185" formatCode="0.0000"/>
    <numFmt numFmtId="186" formatCode="#,##0.0000"/>
    <numFmt numFmtId="187" formatCode="dd/mm/yyyy;@"/>
    <numFmt numFmtId="188" formatCode="&quot;Fr.&quot;\ #,##0;[Red]&quot;Fr.&quot;\ \-#,##0"/>
    <numFmt numFmtId="189" formatCode="&quot;Fr.&quot;\ #,##0.00;[Red]&quot;Fr.&quot;\ \-#,##0.00"/>
    <numFmt numFmtId="190" formatCode="0.0%"/>
    <numFmt numFmtId="191" formatCode="dd\.mm\.yy"/>
    <numFmt numFmtId="192" formatCode="0\ 000"/>
    <numFmt numFmtId="193" formatCode="mmmm\-yy"/>
    <numFmt numFmtId="194" formatCode="0.000"/>
    <numFmt numFmtId="195" formatCode="#,##0.000"/>
    <numFmt numFmtId="196" formatCode="0.0000%"/>
    <numFmt numFmtId="197" formatCode="0.000000"/>
  </numFmts>
  <fonts count="59">
    <font>
      <sz val="10"/>
      <name val="Arial"/>
      <family val="0"/>
    </font>
    <font>
      <sz val="11"/>
      <color indexed="8"/>
      <name val="Calibri"/>
      <family val="2"/>
    </font>
    <font>
      <b/>
      <sz val="10"/>
      <name val="Arial"/>
      <family val="2"/>
    </font>
    <font>
      <b/>
      <sz val="8"/>
      <name val="Tahoma"/>
      <family val="2"/>
    </font>
    <font>
      <sz val="8"/>
      <name val="Tahoma"/>
      <family val="2"/>
    </font>
    <font>
      <sz val="9"/>
      <name val="Helvetica 65"/>
      <family val="0"/>
    </font>
    <font>
      <sz val="11"/>
      <name val="Times New Roman"/>
      <family val="1"/>
    </font>
    <font>
      <b/>
      <sz val="9"/>
      <name val="Arial"/>
      <family val="2"/>
    </font>
    <font>
      <b/>
      <sz val="12"/>
      <name val="Arial"/>
      <family val="2"/>
    </font>
    <font>
      <b/>
      <sz val="9"/>
      <name val="Helvetica 65"/>
      <family val="0"/>
    </font>
    <font>
      <sz val="9"/>
      <name val="Tahoma"/>
      <family val="0"/>
    </font>
    <font>
      <b/>
      <sz val="9"/>
      <name val="Tahoma"/>
      <family val="0"/>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color indexed="56"/>
      <name val="Arial"/>
      <family val="2"/>
    </font>
    <font>
      <b/>
      <sz val="10"/>
      <color indexed="10"/>
      <name val="Arial"/>
      <family val="2"/>
    </font>
    <font>
      <sz val="11"/>
      <color indexed="10"/>
      <name val="Wingdings"/>
      <family val="0"/>
    </font>
    <font>
      <b/>
      <sz val="10"/>
      <color indexed="9"/>
      <name val="Arial"/>
      <family val="2"/>
    </font>
    <font>
      <b/>
      <sz val="9"/>
      <color indexed="9"/>
      <name val="Helvetica 65"/>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66FF"/>
      <name val="Arial"/>
      <family val="2"/>
    </font>
    <font>
      <sz val="10"/>
      <color theme="3"/>
      <name val="Arial"/>
      <family val="2"/>
    </font>
    <font>
      <b/>
      <sz val="10"/>
      <color rgb="FFFF0000"/>
      <name val="Arial"/>
      <family val="2"/>
    </font>
    <font>
      <sz val="11"/>
      <color rgb="FFFF0000"/>
      <name val="Wingdings"/>
      <family val="0"/>
    </font>
    <font>
      <b/>
      <sz val="10"/>
      <color theme="0"/>
      <name val="Arial"/>
      <family val="2"/>
    </font>
    <font>
      <b/>
      <sz val="9"/>
      <color theme="0"/>
      <name val="Helvetica 65"/>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theme="9" tint="-0.24997000396251678"/>
        <bgColor indexed="64"/>
      </patternFill>
    </fill>
    <fill>
      <patternFill patternType="solid">
        <fgColor indexed="26"/>
        <bgColor indexed="64"/>
      </patternFill>
    </fill>
    <fill>
      <patternFill patternType="solid">
        <fgColor rgb="FF3399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style="thin"/>
    </border>
    <border>
      <left style="medium"/>
      <right/>
      <top/>
      <bottom/>
    </border>
    <border>
      <left style="medium"/>
      <right/>
      <top style="thin"/>
      <bottom style="thin"/>
    </border>
    <border>
      <left style="medium"/>
      <right/>
      <top style="medium"/>
      <bottom style="thin"/>
    </border>
    <border>
      <left style="thin"/>
      <right/>
      <top style="thin"/>
      <bottom/>
    </border>
    <border>
      <left style="thin"/>
      <right/>
      <top/>
      <bottom/>
    </border>
    <border>
      <left style="medium"/>
      <right/>
      <top/>
      <bottom style="medium"/>
    </border>
    <border>
      <left/>
      <right style="medium"/>
      <top/>
      <bottom/>
    </border>
    <border>
      <left/>
      <right style="medium"/>
      <top/>
      <bottom style="medium"/>
    </border>
    <border>
      <left/>
      <right style="medium"/>
      <top style="medium"/>
      <bottom style="thin"/>
    </border>
    <border>
      <left/>
      <right style="medium"/>
      <top style="thin"/>
      <bottom style="thin"/>
    </border>
    <border>
      <left/>
      <right style="thin"/>
      <top style="thin"/>
      <bottom/>
    </border>
    <border>
      <left/>
      <right style="thin"/>
      <top/>
      <bottom/>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8"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5">
    <xf numFmtId="0" fontId="0" fillId="0" borderId="0" xfId="0" applyAlignment="1">
      <alignment/>
    </xf>
    <xf numFmtId="0" fontId="2" fillId="33" borderId="10" xfId="0" applyFont="1" applyFill="1" applyBorder="1" applyAlignment="1" applyProtection="1">
      <alignment/>
      <protection locked="0"/>
    </xf>
    <xf numFmtId="0" fontId="2" fillId="0" borderId="11" xfId="63" applyFont="1" applyBorder="1">
      <alignment/>
      <protection/>
    </xf>
    <xf numFmtId="0" fontId="0" fillId="0" borderId="0" xfId="62">
      <alignment/>
      <protection/>
    </xf>
    <xf numFmtId="0" fontId="0" fillId="0" borderId="0" xfId="0" applyFont="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61" applyFont="1" applyFill="1" applyBorder="1" applyAlignment="1" applyProtection="1">
      <alignment/>
      <protection locked="0"/>
    </xf>
    <xf numFmtId="0" fontId="0" fillId="0" borderId="0" xfId="61" applyFont="1" applyFill="1" applyBorder="1" applyAlignment="1" applyProtection="1">
      <alignment horizontal="right"/>
      <protection locked="0"/>
    </xf>
    <xf numFmtId="0" fontId="0" fillId="0" borderId="0" xfId="0" applyFont="1" applyBorder="1" applyAlignment="1" applyProtection="1">
      <alignment/>
      <protection locked="0"/>
    </xf>
    <xf numFmtId="4" fontId="0" fillId="0" borderId="0" xfId="0" applyNumberFormat="1" applyFont="1" applyFill="1" applyBorder="1" applyAlignment="1" applyProtection="1">
      <alignment/>
      <protection locked="0"/>
    </xf>
    <xf numFmtId="0" fontId="0" fillId="0" borderId="12" xfId="61" applyFont="1" applyFill="1" applyBorder="1" applyAlignment="1" applyProtection="1">
      <alignment/>
      <protection locked="0"/>
    </xf>
    <xf numFmtId="0" fontId="0" fillId="0" borderId="13" xfId="61" applyFont="1" applyFill="1" applyBorder="1" applyAlignment="1" applyProtection="1">
      <alignment/>
      <protection locked="0"/>
    </xf>
    <xf numFmtId="0" fontId="2" fillId="0" borderId="13" xfId="61" applyFont="1" applyFill="1" applyBorder="1" applyAlignment="1" applyProtection="1">
      <alignment/>
      <protection locked="0"/>
    </xf>
    <xf numFmtId="0" fontId="2" fillId="0" borderId="13" xfId="61" applyFont="1" applyFill="1" applyBorder="1" applyAlignment="1" applyProtection="1" quotePrefix="1">
      <alignment/>
      <protection locked="0"/>
    </xf>
    <xf numFmtId="0" fontId="0" fillId="0" borderId="13" xfId="0" applyFont="1" applyFill="1" applyBorder="1" applyAlignment="1" applyProtection="1">
      <alignment/>
      <protection locked="0"/>
    </xf>
    <xf numFmtId="0" fontId="2" fillId="0" borderId="14" xfId="61" applyFont="1" applyFill="1" applyBorder="1" applyAlignment="1" applyProtection="1">
      <alignment/>
      <protection locked="0"/>
    </xf>
    <xf numFmtId="0" fontId="2" fillId="0" borderId="14" xfId="61" applyFont="1" applyFill="1" applyBorder="1" applyAlignment="1" applyProtection="1" quotePrefix="1">
      <alignment/>
      <protection locked="0"/>
    </xf>
    <xf numFmtId="0" fontId="2" fillId="0" borderId="15" xfId="61" applyFont="1" applyFill="1" applyBorder="1" applyAlignment="1" applyProtection="1">
      <alignment/>
      <protection locked="0"/>
    </xf>
    <xf numFmtId="0" fontId="2" fillId="0" borderId="16" xfId="61" applyFont="1" applyBorder="1" applyAlignment="1" applyProtection="1">
      <alignment/>
      <protection locked="0"/>
    </xf>
    <xf numFmtId="0" fontId="0" fillId="0" borderId="17" xfId="61" applyFont="1" applyBorder="1" applyAlignment="1" applyProtection="1" quotePrefix="1">
      <alignment/>
      <protection locked="0"/>
    </xf>
    <xf numFmtId="0" fontId="2" fillId="0" borderId="17" xfId="61" applyFont="1" applyBorder="1" applyAlignment="1" applyProtection="1">
      <alignment/>
      <protection locked="0"/>
    </xf>
    <xf numFmtId="0" fontId="0" fillId="0" borderId="17" xfId="61" applyFont="1" applyBorder="1" applyAlignment="1" applyProtection="1">
      <alignment/>
      <protection locked="0"/>
    </xf>
    <xf numFmtId="0" fontId="6" fillId="0" borderId="0" xfId="0" applyFont="1" applyAlignment="1">
      <alignment vertical="center"/>
    </xf>
    <xf numFmtId="0" fontId="0" fillId="0" borderId="18" xfId="61" applyFont="1" applyFill="1" applyBorder="1" applyAlignment="1" applyProtection="1">
      <alignment wrapText="1"/>
      <protection locked="0"/>
    </xf>
    <xf numFmtId="4" fontId="0" fillId="0" borderId="0" xfId="0" applyNumberFormat="1" applyFont="1" applyAlignment="1" applyProtection="1">
      <alignment/>
      <protection locked="0"/>
    </xf>
    <xf numFmtId="0" fontId="0" fillId="0" borderId="0" xfId="0" applyFont="1" applyAlignment="1" applyProtection="1">
      <alignment horizontal="right"/>
      <protection locked="0"/>
    </xf>
    <xf numFmtId="9" fontId="52" fillId="0" borderId="19" xfId="66" applyFont="1" applyFill="1" applyBorder="1" applyAlignment="1" applyProtection="1">
      <alignment horizontal="right"/>
      <protection locked="0"/>
    </xf>
    <xf numFmtId="0" fontId="52" fillId="0" borderId="19" xfId="61" applyFont="1" applyFill="1" applyBorder="1" applyAlignment="1" applyProtection="1">
      <alignment horizontal="right"/>
      <protection locked="0"/>
    </xf>
    <xf numFmtId="1" fontId="52" fillId="0" borderId="20" xfId="61" applyNumberFormat="1" applyFont="1" applyFill="1" applyBorder="1" applyAlignment="1" applyProtection="1">
      <alignment horizontal="right"/>
      <protection locked="0"/>
    </xf>
    <xf numFmtId="0" fontId="0" fillId="0" borderId="0" xfId="0" applyFont="1" applyAlignment="1" applyProtection="1" quotePrefix="1">
      <alignment horizontal="left"/>
      <protection locked="0"/>
    </xf>
    <xf numFmtId="0" fontId="0" fillId="0" borderId="0" xfId="0" applyFont="1" applyAlignment="1" applyProtection="1" quotePrefix="1">
      <alignment/>
      <protection locked="0"/>
    </xf>
    <xf numFmtId="0" fontId="0" fillId="0" borderId="0" xfId="0" applyFont="1" applyBorder="1" applyAlignment="1" applyProtection="1">
      <alignment horizontal="right"/>
      <protection locked="0"/>
    </xf>
    <xf numFmtId="187" fontId="0" fillId="0" borderId="0" xfId="0" applyNumberFormat="1" applyFont="1" applyAlignment="1" applyProtection="1">
      <alignment horizontal="right"/>
      <protection locked="0"/>
    </xf>
    <xf numFmtId="184" fontId="53" fillId="0" borderId="19" xfId="0" applyNumberFormat="1" applyFont="1" applyFill="1" applyBorder="1" applyAlignment="1" applyProtection="1">
      <alignment horizontal="right" wrapText="1"/>
      <protection locked="0"/>
    </xf>
    <xf numFmtId="1" fontId="53" fillId="0" borderId="19" xfId="61" applyNumberFormat="1" applyFont="1" applyFill="1" applyBorder="1" applyAlignment="1" applyProtection="1">
      <alignment horizontal="right"/>
      <protection locked="0"/>
    </xf>
    <xf numFmtId="0" fontId="0" fillId="0" borderId="0" xfId="0" applyFont="1" applyAlignment="1" applyProtection="1">
      <alignment/>
      <protection locked="0"/>
    </xf>
    <xf numFmtId="0" fontId="2" fillId="34" borderId="14" xfId="0" applyFont="1" applyFill="1" applyBorder="1" applyAlignment="1" applyProtection="1">
      <alignment/>
      <protection locked="0"/>
    </xf>
    <xf numFmtId="4" fontId="2" fillId="0" borderId="21" xfId="61" applyNumberFormat="1" applyFont="1" applyFill="1" applyBorder="1" applyAlignment="1" applyProtection="1">
      <alignment horizontal="right"/>
      <protection/>
    </xf>
    <xf numFmtId="4" fontId="0" fillId="0" borderId="19" xfId="0" applyNumberFormat="1" applyFont="1" applyFill="1" applyBorder="1" applyAlignment="1" applyProtection="1">
      <alignment horizontal="right"/>
      <protection/>
    </xf>
    <xf numFmtId="4" fontId="2" fillId="0" borderId="22" xfId="0" applyNumberFormat="1" applyFont="1" applyFill="1" applyBorder="1" applyAlignment="1" applyProtection="1">
      <alignment horizontal="right"/>
      <protection/>
    </xf>
    <xf numFmtId="4" fontId="2" fillId="0" borderId="19" xfId="0" applyNumberFormat="1" applyFont="1" applyFill="1" applyBorder="1" applyAlignment="1" applyProtection="1">
      <alignment horizontal="right"/>
      <protection/>
    </xf>
    <xf numFmtId="4" fontId="2" fillId="34" borderId="22" xfId="0" applyNumberFormat="1" applyFont="1" applyFill="1" applyBorder="1" applyAlignment="1" applyProtection="1">
      <alignment horizontal="right"/>
      <protection/>
    </xf>
    <xf numFmtId="0" fontId="0" fillId="0" borderId="19" xfId="0" applyFont="1" applyFill="1" applyBorder="1" applyAlignment="1" applyProtection="1">
      <alignment horizontal="right"/>
      <protection/>
    </xf>
    <xf numFmtId="4" fontId="2" fillId="0" borderId="23" xfId="61" applyNumberFormat="1" applyFont="1" applyBorder="1" applyAlignment="1" applyProtection="1">
      <alignment horizontal="right"/>
      <protection hidden="1"/>
    </xf>
    <xf numFmtId="4" fontId="0" fillId="0" borderId="24" xfId="61" applyNumberFormat="1" applyFont="1" applyBorder="1" applyAlignment="1" applyProtection="1">
      <alignment horizontal="right"/>
      <protection hidden="1"/>
    </xf>
    <xf numFmtId="4" fontId="2" fillId="0" borderId="24" xfId="61" applyNumberFormat="1" applyFont="1" applyBorder="1" applyAlignment="1" applyProtection="1">
      <alignment horizontal="right"/>
      <protection hidden="1"/>
    </xf>
    <xf numFmtId="0" fontId="0" fillId="0" borderId="24" xfId="0" applyFont="1" applyBorder="1" applyAlignment="1" applyProtection="1">
      <alignment horizontal="right"/>
      <protection hidden="1"/>
    </xf>
    <xf numFmtId="10" fontId="2" fillId="0" borderId="25" xfId="61" applyNumberFormat="1" applyFont="1" applyFill="1" applyBorder="1" applyAlignment="1" applyProtection="1">
      <alignment horizontal="right"/>
      <protection hidden="1"/>
    </xf>
    <xf numFmtId="0" fontId="0" fillId="0" borderId="17" xfId="0" applyFont="1" applyBorder="1" applyAlignment="1" applyProtection="1" quotePrefix="1">
      <alignment/>
      <protection locked="0"/>
    </xf>
    <xf numFmtId="4" fontId="0" fillId="0" borderId="24" xfId="0" applyNumberFormat="1" applyFont="1" applyBorder="1" applyAlignment="1" applyProtection="1">
      <alignment/>
      <protection locked="0"/>
    </xf>
    <xf numFmtId="0" fontId="54" fillId="0" borderId="0" xfId="0" applyFont="1" applyAlignment="1" applyProtection="1">
      <alignment/>
      <protection locked="0"/>
    </xf>
    <xf numFmtId="0" fontId="55" fillId="0" borderId="0" xfId="56" applyFont="1" applyAlignment="1" applyProtection="1">
      <alignment vertical="center"/>
      <protection locked="0"/>
    </xf>
    <xf numFmtId="0" fontId="7" fillId="0" borderId="0" xfId="57" applyFont="1" applyAlignment="1">
      <alignment horizontal="center"/>
      <protection/>
    </xf>
    <xf numFmtId="0" fontId="5" fillId="0" borderId="0" xfId="57">
      <alignment/>
      <protection/>
    </xf>
    <xf numFmtId="3" fontId="6" fillId="35" borderId="10" xfId="63" applyNumberFormat="1" applyFont="1" applyFill="1" applyBorder="1">
      <alignment/>
      <protection/>
    </xf>
    <xf numFmtId="3" fontId="6" fillId="36" borderId="10" xfId="63" applyNumberFormat="1" applyFont="1" applyFill="1" applyBorder="1">
      <alignment/>
      <protection/>
    </xf>
    <xf numFmtId="0" fontId="0" fillId="33" borderId="0" xfId="60" applyFill="1" applyAlignment="1">
      <alignment horizontal="right"/>
      <protection/>
    </xf>
    <xf numFmtId="185" fontId="5" fillId="0" borderId="0" xfId="57" applyNumberFormat="1">
      <alignment/>
      <protection/>
    </xf>
    <xf numFmtId="10" fontId="9" fillId="0" borderId="0" xfId="57" applyNumberFormat="1" applyFont="1">
      <alignment/>
      <protection/>
    </xf>
    <xf numFmtId="2" fontId="5" fillId="0" borderId="0" xfId="57" applyNumberFormat="1">
      <alignment/>
      <protection/>
    </xf>
    <xf numFmtId="0" fontId="12" fillId="33" borderId="11" xfId="59" applyFont="1" applyFill="1" applyBorder="1" applyAlignment="1">
      <alignment horizontal="right" wrapText="1"/>
      <protection/>
    </xf>
    <xf numFmtId="10" fontId="0" fillId="33" borderId="0" xfId="59" applyNumberFormat="1" applyFill="1">
      <alignment/>
      <protection/>
    </xf>
    <xf numFmtId="0" fontId="0" fillId="33" borderId="0" xfId="59" applyFill="1">
      <alignment/>
      <protection/>
    </xf>
    <xf numFmtId="2" fontId="0" fillId="33" borderId="0" xfId="59" applyNumberFormat="1" applyFill="1">
      <alignment/>
      <protection/>
    </xf>
    <xf numFmtId="0" fontId="2" fillId="0" borderId="18" xfId="61" applyFont="1" applyFill="1" applyBorder="1" applyAlignment="1" applyProtection="1">
      <alignment/>
      <protection locked="0"/>
    </xf>
    <xf numFmtId="4" fontId="2" fillId="0" borderId="20" xfId="0" applyNumberFormat="1" applyFont="1" applyFill="1" applyBorder="1" applyAlignment="1" applyProtection="1">
      <alignment horizontal="right"/>
      <protection/>
    </xf>
    <xf numFmtId="0" fontId="0" fillId="0" borderId="0" xfId="0" applyFont="1" applyAlignment="1" applyProtection="1" quotePrefix="1">
      <alignment horizontal="left" wrapText="1"/>
      <protection locked="0"/>
    </xf>
    <xf numFmtId="0" fontId="0" fillId="0" borderId="0" xfId="0" applyAlignment="1">
      <alignment horizontal="left" wrapText="1"/>
    </xf>
    <xf numFmtId="0" fontId="56" fillId="37" borderId="15" xfId="0" applyFont="1" applyFill="1" applyBorder="1" applyAlignment="1" applyProtection="1">
      <alignment horizontal="center"/>
      <protection locked="0"/>
    </xf>
    <xf numFmtId="0" fontId="56" fillId="37" borderId="21" xfId="0" applyFont="1" applyFill="1" applyBorder="1" applyAlignment="1" applyProtection="1">
      <alignment horizontal="center"/>
      <protection locked="0"/>
    </xf>
    <xf numFmtId="0" fontId="56" fillId="37" borderId="16" xfId="0" applyFont="1" applyFill="1" applyBorder="1" applyAlignment="1" applyProtection="1">
      <alignment horizontal="center"/>
      <protection locked="0"/>
    </xf>
    <xf numFmtId="0" fontId="56" fillId="37" borderId="23" xfId="0" applyFont="1" applyFill="1" applyBorder="1" applyAlignment="1" applyProtection="1">
      <alignment horizontal="center"/>
      <protection locked="0"/>
    </xf>
    <xf numFmtId="0" fontId="8" fillId="0" borderId="0" xfId="0" applyFont="1" applyBorder="1" applyAlignment="1" applyProtection="1">
      <alignment horizontal="left" wrapText="1"/>
      <protection locked="0"/>
    </xf>
    <xf numFmtId="0" fontId="57" fillId="37" borderId="0" xfId="59" applyFont="1" applyFill="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_Book2" xfId="59"/>
    <cellStyle name="Normal_ECBSALX" xfId="60"/>
    <cellStyle name="Normal_Input Sheet New comers July 2001" xfId="61"/>
    <cellStyle name="Normal_Salary Table January 2011" xfId="62"/>
    <cellStyle name="Normal_Sheet1" xfId="63"/>
    <cellStyle name="Note" xfId="64"/>
    <cellStyle name="Output" xfId="65"/>
    <cellStyle name="Percent" xfId="66"/>
    <cellStyle name="Percent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22" sqref="A22"/>
    </sheetView>
  </sheetViews>
  <sheetFormatPr defaultColWidth="9.140625" defaultRowHeight="12.75"/>
  <cols>
    <col min="1" max="1" width="57.7109375" style="6" customWidth="1"/>
    <col min="2" max="2" width="18.00390625" style="26" bestFit="1" customWidth="1"/>
    <col min="3" max="3" width="9.140625" style="6" customWidth="1"/>
    <col min="4" max="4" width="23.00390625" style="6" customWidth="1"/>
    <col min="5" max="5" width="11.140625" style="26" bestFit="1" customWidth="1"/>
    <col min="6" max="10" width="9.140625" style="6" customWidth="1"/>
    <col min="11" max="11" width="0" style="6" hidden="1" customWidth="1"/>
    <col min="12" max="16384" width="9.140625" style="6" customWidth="1"/>
  </cols>
  <sheetData>
    <row r="1" spans="1:11" ht="12.75">
      <c r="A1" s="69" t="s">
        <v>33</v>
      </c>
      <c r="B1" s="70"/>
      <c r="C1" s="5"/>
      <c r="K1" s="25">
        <v>1250</v>
      </c>
    </row>
    <row r="2" spans="1:11" ht="14.25">
      <c r="A2" s="12" t="s">
        <v>41</v>
      </c>
      <c r="B2" s="34" t="s">
        <v>1</v>
      </c>
      <c r="C2" s="52" t="s">
        <v>57</v>
      </c>
      <c r="D2" s="51" t="s">
        <v>58</v>
      </c>
      <c r="K2" s="6">
        <v>0</v>
      </c>
    </row>
    <row r="3" spans="1:4" ht="14.25">
      <c r="A3" s="12" t="s">
        <v>42</v>
      </c>
      <c r="B3" s="35">
        <v>1</v>
      </c>
      <c r="C3" s="52" t="s">
        <v>57</v>
      </c>
      <c r="D3" s="51" t="s">
        <v>59</v>
      </c>
    </row>
    <row r="4" spans="1:4" ht="15">
      <c r="A4" s="12" t="s">
        <v>34</v>
      </c>
      <c r="B4" s="27">
        <v>1</v>
      </c>
      <c r="C4" s="5"/>
      <c r="D4" s="23"/>
    </row>
    <row r="5" spans="1:3" ht="12.75">
      <c r="A5" s="12" t="s">
        <v>37</v>
      </c>
      <c r="B5" s="28" t="s">
        <v>60</v>
      </c>
      <c r="C5" s="5"/>
    </row>
    <row r="6" spans="1:3" ht="12.75">
      <c r="A6" s="12" t="s">
        <v>54</v>
      </c>
      <c r="B6" s="28" t="s">
        <v>60</v>
      </c>
      <c r="C6" s="5"/>
    </row>
    <row r="7" spans="1:3" ht="13.5" thickBot="1">
      <c r="A7" s="24" t="s">
        <v>45</v>
      </c>
      <c r="B7" s="29">
        <v>0</v>
      </c>
      <c r="C7" s="5"/>
    </row>
    <row r="8" spans="1:3" ht="12.75">
      <c r="A8" s="7"/>
      <c r="B8" s="8"/>
      <c r="C8" s="5"/>
    </row>
    <row r="9" spans="1:5" ht="13.5" thickBot="1">
      <c r="A9" s="71" t="s">
        <v>62</v>
      </c>
      <c r="B9" s="72"/>
      <c r="C9" s="5"/>
      <c r="D9" s="9"/>
      <c r="E9" s="32"/>
    </row>
    <row r="10" spans="1:5" ht="12.75">
      <c r="A10" s="18" t="s">
        <v>23</v>
      </c>
      <c r="B10" s="38">
        <f>ROUND(VLOOKUP(B3,Table,MATCH(B2,'Salary Table'!$A$1:$O$1),FALSE)/12*B4,2)</f>
        <v>3394</v>
      </c>
      <c r="D10" s="19" t="s">
        <v>23</v>
      </c>
      <c r="E10" s="44">
        <f>+B10+B11</f>
        <v>4097.691596</v>
      </c>
    </row>
    <row r="11" spans="1:5" ht="12.75">
      <c r="A11" s="12" t="s">
        <v>44</v>
      </c>
      <c r="B11" s="39">
        <f>+B10*20.7334%</f>
        <v>703.691596</v>
      </c>
      <c r="C11" s="10"/>
      <c r="D11" s="20" t="s">
        <v>24</v>
      </c>
      <c r="E11" s="45">
        <f>ROUND(E10*0.1,2)</f>
        <v>409.77</v>
      </c>
    </row>
    <row r="12" spans="1:5" ht="12.75">
      <c r="A12" s="12" t="s">
        <v>43</v>
      </c>
      <c r="B12" s="39">
        <f>IF(AND(B7&gt;=50,B7&lt;=500),429,IF(AND(B7&gt;500,B7&lt;=1500),843,IF(B7&gt;1500,1257,0)))</f>
        <v>0</v>
      </c>
      <c r="C12" s="10"/>
      <c r="D12" s="20" t="s">
        <v>25</v>
      </c>
      <c r="E12" s="45">
        <f>+B17</f>
        <v>0</v>
      </c>
    </row>
    <row r="13" spans="1:5" ht="12.75">
      <c r="A13" s="17" t="s">
        <v>40</v>
      </c>
      <c r="B13" s="40">
        <f>SUM(B10:B12)</f>
        <v>4097.691596</v>
      </c>
      <c r="C13" s="5"/>
      <c r="D13" s="20" t="s">
        <v>27</v>
      </c>
      <c r="E13" s="45">
        <f>B18</f>
        <v>3.21</v>
      </c>
    </row>
    <row r="14" spans="1:5" ht="12.75">
      <c r="A14" s="14"/>
      <c r="B14" s="41"/>
      <c r="C14" s="5"/>
      <c r="D14" s="49" t="s">
        <v>55</v>
      </c>
      <c r="E14" s="50">
        <f>B19</f>
        <v>0</v>
      </c>
    </row>
    <row r="15" spans="1:5" ht="12.75">
      <c r="A15" s="16" t="s">
        <v>30</v>
      </c>
      <c r="B15" s="40">
        <f>E20</f>
        <v>305.1</v>
      </c>
      <c r="C15" s="5"/>
      <c r="D15" s="21" t="s">
        <v>28</v>
      </c>
      <c r="E15" s="46">
        <f>(E10-SUM(E11:E14))*12</f>
        <v>44216.539152</v>
      </c>
    </row>
    <row r="16" spans="1:5" ht="12.75">
      <c r="A16" s="13"/>
      <c r="B16" s="41"/>
      <c r="C16" s="5"/>
      <c r="D16" s="22" t="s">
        <v>29</v>
      </c>
      <c r="E16" s="45">
        <f>VLOOKUP(E15,TaxTable2,1)</f>
        <v>43582.451456525516</v>
      </c>
    </row>
    <row r="17" spans="1:5" ht="12.75">
      <c r="A17" s="12" t="s">
        <v>37</v>
      </c>
      <c r="B17" s="39">
        <f>IF(B5="Yes",ROUND((B10)/B4*2.4%,2),0)</f>
        <v>0</v>
      </c>
      <c r="C17" s="5"/>
      <c r="D17" s="22" t="s">
        <v>30</v>
      </c>
      <c r="E17" s="45">
        <f>ROUND(VLOOKUP(E15,TaxTable2,4)/12,4)</f>
        <v>298.498</v>
      </c>
    </row>
    <row r="18" spans="1:5" ht="12.75">
      <c r="A18" s="12" t="s">
        <v>26</v>
      </c>
      <c r="B18" s="39">
        <f>ROUND(((B10)/B4)*0.0945%,2)</f>
        <v>3.21</v>
      </c>
      <c r="C18" s="5"/>
      <c r="D18" s="22" t="s">
        <v>31</v>
      </c>
      <c r="E18" s="45">
        <f>E15-E16</f>
        <v>634.0876954744817</v>
      </c>
    </row>
    <row r="19" spans="1:5" ht="12.75">
      <c r="A19" s="12" t="s">
        <v>53</v>
      </c>
      <c r="B19" s="39">
        <f>IF(B6="Yes",ROUND((B10)/B4*0.33%,2),0)</f>
        <v>0</v>
      </c>
      <c r="C19" s="5"/>
      <c r="D19" s="22" t="s">
        <v>30</v>
      </c>
      <c r="E19" s="45">
        <f>ROUND((E15-E16)*VLOOKUP(E21+1,TaxTable1,4)/12,4)</f>
        <v>6.6051</v>
      </c>
    </row>
    <row r="20" spans="1:5" ht="12.75">
      <c r="A20" s="16" t="s">
        <v>38</v>
      </c>
      <c r="B20" s="40">
        <f>SUM(B17:B19)</f>
        <v>3.21</v>
      </c>
      <c r="C20" s="5"/>
      <c r="D20" s="21" t="s">
        <v>36</v>
      </c>
      <c r="E20" s="46">
        <f>ROUNDDOWN(E17+E19,2)</f>
        <v>305.1</v>
      </c>
    </row>
    <row r="21" spans="1:5" ht="12.75">
      <c r="A21" s="12" t="s">
        <v>49</v>
      </c>
      <c r="B21" s="41">
        <v>0</v>
      </c>
      <c r="C21" s="5"/>
      <c r="D21" s="22" t="s">
        <v>35</v>
      </c>
      <c r="E21" s="47">
        <f>VLOOKUP(E15,TaxTable2,5)</f>
        <v>3</v>
      </c>
    </row>
    <row r="22" spans="1:5" ht="12.75">
      <c r="A22" s="37" t="s">
        <v>63</v>
      </c>
      <c r="B22" s="42">
        <f>B13-B15-B20+B21</f>
        <v>3789.3815959999997</v>
      </c>
      <c r="C22" s="5"/>
      <c r="D22" s="11" t="s">
        <v>32</v>
      </c>
      <c r="E22" s="48">
        <f>VLOOKUP(E21+1,TaxTable1,4)</f>
        <v>0.125</v>
      </c>
    </row>
    <row r="23" spans="1:3" ht="12.75">
      <c r="A23" s="15"/>
      <c r="B23" s="43"/>
      <c r="C23" s="5"/>
    </row>
    <row r="24" spans="1:2" ht="12.75">
      <c r="A24" s="12" t="s">
        <v>37</v>
      </c>
      <c r="B24" s="39">
        <f>IF(B5="Yes",ROUND((B10)/B4*4.8%,2),0)</f>
        <v>0</v>
      </c>
    </row>
    <row r="25" spans="1:2" ht="12.75">
      <c r="A25" s="12" t="s">
        <v>26</v>
      </c>
      <c r="B25" s="39">
        <f>ROUND(((B10)/B4)*0.189%,2)</f>
        <v>6.41</v>
      </c>
    </row>
    <row r="26" spans="1:2" ht="12.75">
      <c r="A26" s="12" t="s">
        <v>53</v>
      </c>
      <c r="B26" s="39">
        <f>IF(B6="Yes",ROUND((B10)/B4*0.67%,2),0)</f>
        <v>0</v>
      </c>
    </row>
    <row r="27" spans="1:2" ht="12.75">
      <c r="A27" s="12" t="s">
        <v>56</v>
      </c>
      <c r="B27" s="39">
        <v>7.32</v>
      </c>
    </row>
    <row r="28" spans="1:2" ht="12.75">
      <c r="A28" s="16" t="s">
        <v>39</v>
      </c>
      <c r="B28" s="40">
        <f>SUM(B24:B27)</f>
        <v>13.73</v>
      </c>
    </row>
    <row r="29" spans="1:2" ht="13.5" thickBot="1">
      <c r="A29" s="65"/>
      <c r="B29" s="66"/>
    </row>
    <row r="30" ht="24.75" customHeight="1"/>
    <row r="31" spans="1:4" ht="15.75">
      <c r="A31" s="73" t="s">
        <v>46</v>
      </c>
      <c r="B31" s="73"/>
      <c r="D31" s="25"/>
    </row>
    <row r="32" spans="1:2" ht="12.75">
      <c r="A32" s="67" t="s">
        <v>50</v>
      </c>
      <c r="B32" s="67"/>
    </row>
    <row r="33" spans="1:2" ht="24.75" customHeight="1">
      <c r="A33" s="67" t="s">
        <v>48</v>
      </c>
      <c r="B33" s="67"/>
    </row>
    <row r="34" spans="1:2" ht="12.75">
      <c r="A34" s="67" t="s">
        <v>51</v>
      </c>
      <c r="B34" s="67"/>
    </row>
    <row r="35" spans="1:5" ht="12.75">
      <c r="A35" s="67" t="s">
        <v>47</v>
      </c>
      <c r="B35" s="67"/>
      <c r="D35" s="4"/>
      <c r="E35" s="33"/>
    </row>
    <row r="36" spans="1:2" ht="28.5" customHeight="1">
      <c r="A36" s="67" t="s">
        <v>61</v>
      </c>
      <c r="B36" s="68"/>
    </row>
    <row r="37" ht="12.75">
      <c r="C37" s="4"/>
    </row>
    <row r="38" ht="12.75">
      <c r="A38" s="30"/>
    </row>
    <row r="39" ht="12.75">
      <c r="A39" s="31"/>
    </row>
    <row r="40" ht="12.75">
      <c r="A40" s="31"/>
    </row>
    <row r="41" ht="12.75">
      <c r="A41" s="31"/>
    </row>
    <row r="42" ht="12.75">
      <c r="A42" s="31"/>
    </row>
  </sheetData>
  <sheetProtection selectLockedCells="1"/>
  <protectedRanges>
    <protectedRange sqref="A2:A3 A8 A5:A6" name="Range2"/>
    <protectedRange sqref="B5:B8" name="Range2_1"/>
    <protectedRange sqref="A4" name="Range1"/>
    <protectedRange sqref="B4" name="Range1_1"/>
    <protectedRange sqref="B2:B3" name="Range2_1_2"/>
  </protectedRanges>
  <mergeCells count="8">
    <mergeCell ref="A36:B36"/>
    <mergeCell ref="A34:B34"/>
    <mergeCell ref="A35:B35"/>
    <mergeCell ref="A1:B1"/>
    <mergeCell ref="A9:B9"/>
    <mergeCell ref="A31:B31"/>
    <mergeCell ref="A32:B32"/>
    <mergeCell ref="A33:B33"/>
  </mergeCells>
  <dataValidations count="7">
    <dataValidation type="list" allowBlank="1" showInputMessage="1" showErrorMessage="1" sqref="B5:B6">
      <formula1>"Yes, No"</formula1>
    </dataValidation>
    <dataValidation allowBlank="1" showInputMessage="1" showErrorMessage="1" promptTitle="Conditions of Short-term Employ." prompt="Part 4, paragraph 20:&#10;A short-term contract employee for whom the ECB has agreed temporary relocation shall be&#10;entitled to a travel allowance for every full month of service for the duration of his/her contract." sqref="B7"/>
    <dataValidation allowBlank="1" showInputMessage="1" showErrorMessage="1" promptTitle="Conditions of employment" prompt="Members of staff of the ECB and recipients of pensions from the ECB shall be subject to the tax for the benefit of the European communities with regard to salaries, wages and emoluments and pensions paid by the ECB" sqref="B15:B16"/>
    <dataValidation type="whole" allowBlank="1" showInputMessage="1" showErrorMessage="1" sqref="B3">
      <formula1>1</formula1>
      <formula2>169</formula2>
    </dataValidation>
    <dataValidation type="list" allowBlank="1" showErrorMessage="1" sqref="B4">
      <formula1>"50%,55%,60%,65%,70%,75%,80%,85%,90%,100%"</formula1>
    </dataValidation>
    <dataValidation type="list" allowBlank="1" showInputMessage="1" showErrorMessage="1" sqref="B2">
      <formula1>"A,B,C,D,E,E/F,F,F/G,G,H,I,J,K,L"</formula1>
    </dataValidation>
    <dataValidation type="list" showInputMessage="1" showErrorMessage="1" sqref="B21">
      <formula1>$K$1:$K$2</formula1>
    </dataValidation>
  </dataValidations>
  <printOptions horizontalCentered="1"/>
  <pageMargins left="0.7086614173228347" right="0.7086614173228347" top="2.362204724409449" bottom="1.5748031496062993" header="0.7874015748031497" footer="0.31496062992125984"/>
  <pageSetup horizontalDpi="600" verticalDpi="600" orientation="portrait" paperSize="9" r:id="rId4"/>
  <headerFooter>
    <oddHeader>&amp;C&amp;G</oddHeader>
    <oddFooter>&amp;C&amp;9These amounts are an estimation only. Actual amounts are those calculated by the payroll system.</oddFoot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R170"/>
  <sheetViews>
    <sheetView zoomScalePageLayoutView="0" workbookViewId="0" topLeftCell="A1">
      <pane ySplit="1" topLeftCell="A136" activePane="bottomLeft" state="frozen"/>
      <selection pane="topLeft" activeCell="A1" sqref="A1"/>
      <selection pane="bottomLeft" activeCell="B2" sqref="B2:O170"/>
    </sheetView>
  </sheetViews>
  <sheetFormatPr defaultColWidth="9.140625" defaultRowHeight="12.75"/>
  <cols>
    <col min="1" max="1" width="8.421875" style="54" bestFit="1" customWidth="1"/>
    <col min="2" max="2" width="10.8515625" style="54" customWidth="1"/>
    <col min="3" max="3" width="10.421875" style="54" customWidth="1"/>
    <col min="4" max="4" width="9.57421875" style="54" customWidth="1"/>
    <col min="5" max="8" width="9.140625" style="54" customWidth="1"/>
    <col min="9" max="15" width="10.140625" style="54" bestFit="1" customWidth="1"/>
    <col min="16" max="16384" width="9.140625" style="54" customWidth="1"/>
  </cols>
  <sheetData>
    <row r="1" spans="1:18" ht="12.75">
      <c r="A1" s="2" t="s">
        <v>0</v>
      </c>
      <c r="B1" s="53" t="s">
        <v>1</v>
      </c>
      <c r="C1" s="53" t="s">
        <v>2</v>
      </c>
      <c r="D1" s="53" t="s">
        <v>3</v>
      </c>
      <c r="E1" s="53" t="s">
        <v>4</v>
      </c>
      <c r="F1" s="53" t="s">
        <v>5</v>
      </c>
      <c r="G1" s="53" t="s">
        <v>6</v>
      </c>
      <c r="H1" s="53" t="s">
        <v>7</v>
      </c>
      <c r="I1" s="53" t="s">
        <v>8</v>
      </c>
      <c r="J1" s="53" t="s">
        <v>9</v>
      </c>
      <c r="K1" s="53" t="s">
        <v>10</v>
      </c>
      <c r="L1" s="53" t="s">
        <v>11</v>
      </c>
      <c r="M1" s="53" t="s">
        <v>12</v>
      </c>
      <c r="N1" s="53" t="s">
        <v>13</v>
      </c>
      <c r="O1" s="53" t="s">
        <v>14</v>
      </c>
      <c r="Q1" s="1" t="s">
        <v>15</v>
      </c>
      <c r="R1" s="1" t="s">
        <v>16</v>
      </c>
    </row>
    <row r="2" spans="1:18" ht="15">
      <c r="A2" s="3">
        <v>1</v>
      </c>
      <c r="B2" s="55">
        <v>40728</v>
      </c>
      <c r="C2" s="55">
        <v>44280</v>
      </c>
      <c r="D2" s="55">
        <v>49392</v>
      </c>
      <c r="E2" s="55">
        <v>57192</v>
      </c>
      <c r="F2" s="55">
        <v>67092</v>
      </c>
      <c r="G2" s="55">
        <v>67092</v>
      </c>
      <c r="H2" s="55">
        <v>80100</v>
      </c>
      <c r="I2" s="55">
        <v>80100</v>
      </c>
      <c r="J2" s="55">
        <v>95700</v>
      </c>
      <c r="K2" s="55">
        <v>119076</v>
      </c>
      <c r="L2" s="55">
        <v>130152</v>
      </c>
      <c r="M2" s="55">
        <v>143616</v>
      </c>
      <c r="N2" s="56">
        <v>202428</v>
      </c>
      <c r="O2" s="56">
        <v>240228</v>
      </c>
      <c r="Q2" s="36" t="s">
        <v>1</v>
      </c>
      <c r="R2" s="36">
        <v>55</v>
      </c>
    </row>
    <row r="3" spans="1:18" ht="15">
      <c r="A3" s="3">
        <v>2</v>
      </c>
      <c r="B3" s="56">
        <v>40860</v>
      </c>
      <c r="C3" s="56">
        <v>44412</v>
      </c>
      <c r="D3" s="56">
        <v>49524</v>
      </c>
      <c r="E3" s="56">
        <v>57420</v>
      </c>
      <c r="F3" s="56">
        <v>67272</v>
      </c>
      <c r="G3" s="56">
        <v>67272</v>
      </c>
      <c r="H3" s="56">
        <v>80256</v>
      </c>
      <c r="I3" s="56">
        <v>80256</v>
      </c>
      <c r="J3" s="56">
        <v>95940</v>
      </c>
      <c r="K3" s="56">
        <v>119376</v>
      </c>
      <c r="L3" s="56">
        <v>130464</v>
      </c>
      <c r="M3" s="56">
        <v>143976</v>
      </c>
      <c r="N3" s="56">
        <v>202968</v>
      </c>
      <c r="O3" s="56">
        <v>240828</v>
      </c>
      <c r="Q3" s="36" t="s">
        <v>2</v>
      </c>
      <c r="R3" s="36">
        <v>73</v>
      </c>
    </row>
    <row r="4" spans="1:18" ht="15">
      <c r="A4" s="3">
        <v>3</v>
      </c>
      <c r="B4" s="56">
        <v>40956</v>
      </c>
      <c r="C4" s="56">
        <v>44508</v>
      </c>
      <c r="D4" s="56">
        <v>49608</v>
      </c>
      <c r="E4" s="56">
        <v>57564</v>
      </c>
      <c r="F4" s="56">
        <v>67416</v>
      </c>
      <c r="G4" s="56">
        <v>67416</v>
      </c>
      <c r="H4" s="56">
        <v>80472</v>
      </c>
      <c r="I4" s="56">
        <v>80472</v>
      </c>
      <c r="J4" s="56">
        <v>96168</v>
      </c>
      <c r="K4" s="56">
        <v>119724</v>
      </c>
      <c r="L4" s="56">
        <v>130740</v>
      </c>
      <c r="M4" s="56">
        <v>144396</v>
      </c>
      <c r="N4" s="56">
        <v>203448</v>
      </c>
      <c r="O4" s="56">
        <v>241416</v>
      </c>
      <c r="Q4" s="36" t="s">
        <v>3</v>
      </c>
      <c r="R4" s="36">
        <v>89</v>
      </c>
    </row>
    <row r="5" spans="1:18" ht="15">
      <c r="A5" s="3">
        <v>4</v>
      </c>
      <c r="B5" s="56">
        <v>41064</v>
      </c>
      <c r="C5" s="56">
        <v>44652</v>
      </c>
      <c r="D5" s="56">
        <v>49740</v>
      </c>
      <c r="E5" s="56">
        <v>57696</v>
      </c>
      <c r="F5" s="56">
        <v>67584</v>
      </c>
      <c r="G5" s="56">
        <v>67584</v>
      </c>
      <c r="H5" s="56">
        <v>80688</v>
      </c>
      <c r="I5" s="56">
        <v>80688</v>
      </c>
      <c r="J5" s="56">
        <v>96492</v>
      </c>
      <c r="K5" s="56">
        <v>119988</v>
      </c>
      <c r="L5" s="56">
        <v>131148</v>
      </c>
      <c r="M5" s="56">
        <v>144708</v>
      </c>
      <c r="N5" s="56">
        <v>203976</v>
      </c>
      <c r="O5" s="56">
        <v>242052</v>
      </c>
      <c r="Q5" s="36" t="s">
        <v>4</v>
      </c>
      <c r="R5" s="36">
        <v>90</v>
      </c>
    </row>
    <row r="6" spans="1:18" ht="15">
      <c r="A6" s="3">
        <v>5</v>
      </c>
      <c r="B6" s="56">
        <v>41160</v>
      </c>
      <c r="C6" s="56">
        <v>44748</v>
      </c>
      <c r="D6" s="56">
        <v>49908</v>
      </c>
      <c r="E6" s="56">
        <v>57804</v>
      </c>
      <c r="F6" s="56">
        <v>67836</v>
      </c>
      <c r="G6" s="56">
        <v>67836</v>
      </c>
      <c r="H6" s="56">
        <v>80916</v>
      </c>
      <c r="I6" s="56">
        <v>80916</v>
      </c>
      <c r="J6" s="56">
        <v>96696</v>
      </c>
      <c r="K6" s="56">
        <v>120276</v>
      </c>
      <c r="L6" s="56">
        <v>131412</v>
      </c>
      <c r="M6" s="56">
        <v>145020</v>
      </c>
      <c r="N6" s="56">
        <v>204516</v>
      </c>
      <c r="O6" s="56">
        <v>242652</v>
      </c>
      <c r="Q6" s="36" t="s">
        <v>5</v>
      </c>
      <c r="R6" s="36">
        <v>99</v>
      </c>
    </row>
    <row r="7" spans="1:18" ht="15">
      <c r="A7" s="3">
        <v>6</v>
      </c>
      <c r="B7" s="56">
        <v>41292</v>
      </c>
      <c r="C7" s="56">
        <v>44844</v>
      </c>
      <c r="D7" s="56">
        <v>50028</v>
      </c>
      <c r="E7" s="56">
        <v>57960</v>
      </c>
      <c r="F7" s="56">
        <v>67992</v>
      </c>
      <c r="G7" s="56">
        <v>67992</v>
      </c>
      <c r="H7" s="56">
        <v>81132</v>
      </c>
      <c r="I7" s="56">
        <v>81132</v>
      </c>
      <c r="J7" s="56">
        <v>96924</v>
      </c>
      <c r="K7" s="56">
        <v>120588</v>
      </c>
      <c r="L7" s="56">
        <v>131796</v>
      </c>
      <c r="M7" s="56">
        <v>145476</v>
      </c>
      <c r="N7" s="56">
        <v>204984</v>
      </c>
      <c r="O7" s="56">
        <v>243276</v>
      </c>
      <c r="Q7" s="36" t="s">
        <v>6</v>
      </c>
      <c r="R7" s="36">
        <v>167</v>
      </c>
    </row>
    <row r="8" spans="1:18" ht="15">
      <c r="A8" s="3">
        <v>7</v>
      </c>
      <c r="B8" s="56">
        <v>41388</v>
      </c>
      <c r="C8" s="56">
        <v>45000</v>
      </c>
      <c r="D8" s="56">
        <v>50112</v>
      </c>
      <c r="E8" s="56">
        <v>58068</v>
      </c>
      <c r="F8" s="56">
        <v>68184</v>
      </c>
      <c r="G8" s="56">
        <v>68184</v>
      </c>
      <c r="H8" s="56">
        <v>81276</v>
      </c>
      <c r="I8" s="56">
        <v>81276</v>
      </c>
      <c r="J8" s="56">
        <v>97200</v>
      </c>
      <c r="K8" s="56">
        <v>120912</v>
      </c>
      <c r="L8" s="56">
        <v>132132</v>
      </c>
      <c r="M8" s="56">
        <v>145824</v>
      </c>
      <c r="N8" s="56">
        <v>205536</v>
      </c>
      <c r="O8" s="56">
        <v>243912</v>
      </c>
      <c r="Q8" s="36" t="s">
        <v>7</v>
      </c>
      <c r="R8" s="36">
        <v>98</v>
      </c>
    </row>
    <row r="9" spans="1:18" ht="15">
      <c r="A9" s="3">
        <v>8</v>
      </c>
      <c r="B9" s="56">
        <v>41484</v>
      </c>
      <c r="C9" s="56">
        <v>45096</v>
      </c>
      <c r="D9" s="56">
        <v>50268</v>
      </c>
      <c r="E9" s="56">
        <v>58224</v>
      </c>
      <c r="F9" s="56">
        <v>68328</v>
      </c>
      <c r="G9" s="56">
        <v>68328</v>
      </c>
      <c r="H9" s="56">
        <v>81576</v>
      </c>
      <c r="I9" s="56">
        <v>81576</v>
      </c>
      <c r="J9" s="56">
        <v>97416</v>
      </c>
      <c r="K9" s="56">
        <v>121236</v>
      </c>
      <c r="L9" s="56">
        <v>132456</v>
      </c>
      <c r="M9" s="56">
        <v>146232</v>
      </c>
      <c r="N9" s="56">
        <v>206040</v>
      </c>
      <c r="O9" s="56">
        <v>244512</v>
      </c>
      <c r="Q9" s="36" t="s">
        <v>8</v>
      </c>
      <c r="R9" s="36">
        <v>169</v>
      </c>
    </row>
    <row r="10" spans="1:18" ht="15">
      <c r="A10" s="3">
        <v>9</v>
      </c>
      <c r="B10" s="56">
        <v>41556</v>
      </c>
      <c r="C10" s="56">
        <v>45216</v>
      </c>
      <c r="D10" s="56">
        <v>50412</v>
      </c>
      <c r="E10" s="56">
        <v>58428</v>
      </c>
      <c r="F10" s="56">
        <v>68508</v>
      </c>
      <c r="G10" s="56">
        <v>68508</v>
      </c>
      <c r="H10" s="56">
        <v>81744</v>
      </c>
      <c r="I10" s="56">
        <v>81744</v>
      </c>
      <c r="J10" s="56">
        <v>97644</v>
      </c>
      <c r="K10" s="56">
        <v>121524</v>
      </c>
      <c r="L10" s="56">
        <v>132804</v>
      </c>
      <c r="M10" s="56">
        <v>146556</v>
      </c>
      <c r="N10" s="56">
        <v>206568</v>
      </c>
      <c r="O10" s="56">
        <v>245136</v>
      </c>
      <c r="Q10" s="36" t="s">
        <v>9</v>
      </c>
      <c r="R10" s="36">
        <v>99</v>
      </c>
    </row>
    <row r="11" spans="1:18" ht="15">
      <c r="A11" s="3">
        <v>10</v>
      </c>
      <c r="B11" s="56">
        <v>41688</v>
      </c>
      <c r="C11" s="56">
        <v>45336</v>
      </c>
      <c r="D11" s="56">
        <v>50544</v>
      </c>
      <c r="E11" s="56">
        <v>58572</v>
      </c>
      <c r="F11" s="56">
        <v>68688</v>
      </c>
      <c r="G11" s="56">
        <v>68688</v>
      </c>
      <c r="H11" s="56">
        <v>81936</v>
      </c>
      <c r="I11" s="56">
        <v>81936</v>
      </c>
      <c r="J11" s="56">
        <v>97908</v>
      </c>
      <c r="K11" s="56">
        <v>121812</v>
      </c>
      <c r="L11" s="56">
        <v>133068</v>
      </c>
      <c r="M11" s="56">
        <v>146904</v>
      </c>
      <c r="N11" s="56">
        <v>207072</v>
      </c>
      <c r="O11" s="56">
        <v>245748</v>
      </c>
      <c r="Q11" s="36" t="s">
        <v>10</v>
      </c>
      <c r="R11" s="36">
        <v>91</v>
      </c>
    </row>
    <row r="12" spans="1:18" ht="15">
      <c r="A12" s="3">
        <v>11</v>
      </c>
      <c r="B12" s="56">
        <v>41784</v>
      </c>
      <c r="C12" s="56">
        <v>45444</v>
      </c>
      <c r="D12" s="56">
        <v>50664</v>
      </c>
      <c r="E12" s="56">
        <v>58680</v>
      </c>
      <c r="F12" s="56">
        <v>68844</v>
      </c>
      <c r="G12" s="56">
        <v>68844</v>
      </c>
      <c r="H12" s="56">
        <v>82116</v>
      </c>
      <c r="I12" s="56">
        <v>82116</v>
      </c>
      <c r="J12" s="56">
        <v>98184</v>
      </c>
      <c r="K12" s="56">
        <v>122148</v>
      </c>
      <c r="L12" s="56">
        <v>133416</v>
      </c>
      <c r="M12" s="56">
        <v>147360</v>
      </c>
      <c r="N12" s="56">
        <v>207600</v>
      </c>
      <c r="O12" s="56">
        <v>246360</v>
      </c>
      <c r="Q12" s="36" t="s">
        <v>11</v>
      </c>
      <c r="R12" s="36">
        <v>91</v>
      </c>
    </row>
    <row r="13" spans="1:18" ht="15">
      <c r="A13" s="3">
        <v>12</v>
      </c>
      <c r="B13" s="56">
        <v>41892</v>
      </c>
      <c r="C13" s="56">
        <v>45576</v>
      </c>
      <c r="D13" s="56">
        <v>50844</v>
      </c>
      <c r="E13" s="56">
        <v>58860</v>
      </c>
      <c r="F13" s="56">
        <v>69036</v>
      </c>
      <c r="G13" s="56">
        <v>69036</v>
      </c>
      <c r="H13" s="56">
        <v>82344</v>
      </c>
      <c r="I13" s="56">
        <v>82344</v>
      </c>
      <c r="J13" s="56">
        <v>98436</v>
      </c>
      <c r="K13" s="56">
        <v>122448</v>
      </c>
      <c r="L13" s="56">
        <v>133848</v>
      </c>
      <c r="M13" s="56">
        <v>147672</v>
      </c>
      <c r="N13" s="56">
        <v>208140</v>
      </c>
      <c r="O13" s="56">
        <v>246984</v>
      </c>
      <c r="Q13" s="36" t="s">
        <v>12</v>
      </c>
      <c r="R13" s="36">
        <v>144</v>
      </c>
    </row>
    <row r="14" spans="1:18" ht="15">
      <c r="A14" s="3">
        <v>13</v>
      </c>
      <c r="B14" s="56">
        <v>42036</v>
      </c>
      <c r="C14" s="56">
        <v>45648</v>
      </c>
      <c r="D14" s="56">
        <v>50976</v>
      </c>
      <c r="E14" s="56">
        <v>59064</v>
      </c>
      <c r="F14" s="56">
        <v>69204</v>
      </c>
      <c r="G14" s="56">
        <v>69204</v>
      </c>
      <c r="H14" s="56">
        <v>82572</v>
      </c>
      <c r="I14" s="56">
        <v>82572</v>
      </c>
      <c r="J14" s="56">
        <v>98712</v>
      </c>
      <c r="K14" s="56">
        <v>122784</v>
      </c>
      <c r="L14" s="56">
        <v>134124</v>
      </c>
      <c r="M14" s="56">
        <v>147972</v>
      </c>
      <c r="N14" s="56">
        <v>208656</v>
      </c>
      <c r="O14" s="56">
        <v>247656</v>
      </c>
      <c r="Q14" s="36" t="s">
        <v>13</v>
      </c>
      <c r="R14" s="36">
        <v>93</v>
      </c>
    </row>
    <row r="15" spans="1:18" ht="15">
      <c r="A15" s="3">
        <v>14</v>
      </c>
      <c r="B15" s="56">
        <v>42144</v>
      </c>
      <c r="C15" s="56">
        <v>45756</v>
      </c>
      <c r="D15" s="56">
        <v>51108</v>
      </c>
      <c r="E15" s="56">
        <v>59196</v>
      </c>
      <c r="F15" s="56">
        <v>69372</v>
      </c>
      <c r="G15" s="56">
        <v>69372</v>
      </c>
      <c r="H15" s="56">
        <v>82752</v>
      </c>
      <c r="I15" s="56">
        <v>82752</v>
      </c>
      <c r="J15" s="56">
        <v>98940</v>
      </c>
      <c r="K15" s="56">
        <v>123096</v>
      </c>
      <c r="L15" s="56">
        <v>134532</v>
      </c>
      <c r="M15" s="56">
        <v>148440</v>
      </c>
      <c r="N15" s="56">
        <v>209160</v>
      </c>
      <c r="O15" s="56">
        <v>248196</v>
      </c>
      <c r="Q15" s="36" t="s">
        <v>14</v>
      </c>
      <c r="R15" s="36">
        <v>93</v>
      </c>
    </row>
    <row r="16" spans="1:15" ht="15">
      <c r="A16" s="3">
        <v>15</v>
      </c>
      <c r="B16" s="56">
        <v>42228</v>
      </c>
      <c r="C16" s="56">
        <v>45924</v>
      </c>
      <c r="D16" s="56">
        <v>51204</v>
      </c>
      <c r="E16" s="56">
        <v>59340</v>
      </c>
      <c r="F16" s="56">
        <v>69564</v>
      </c>
      <c r="G16" s="56">
        <v>69564</v>
      </c>
      <c r="H16" s="56">
        <v>82980</v>
      </c>
      <c r="I16" s="56">
        <v>82980</v>
      </c>
      <c r="J16" s="56">
        <v>99156</v>
      </c>
      <c r="K16" s="56">
        <v>123384</v>
      </c>
      <c r="L16" s="56">
        <v>134808</v>
      </c>
      <c r="M16" s="56">
        <v>148800</v>
      </c>
      <c r="N16" s="56">
        <v>209700</v>
      </c>
      <c r="O16" s="56">
        <v>248844</v>
      </c>
    </row>
    <row r="17" spans="1:15" ht="15">
      <c r="A17" s="3">
        <v>16</v>
      </c>
      <c r="B17" s="56">
        <v>42408</v>
      </c>
      <c r="C17" s="56">
        <v>46020</v>
      </c>
      <c r="D17" s="56">
        <v>51396</v>
      </c>
      <c r="E17" s="56">
        <v>59472</v>
      </c>
      <c r="F17" s="56">
        <v>69732</v>
      </c>
      <c r="G17" s="56">
        <v>69732</v>
      </c>
      <c r="H17" s="56">
        <v>83220</v>
      </c>
      <c r="I17" s="56">
        <v>83220</v>
      </c>
      <c r="J17" s="56">
        <v>99444</v>
      </c>
      <c r="K17" s="56">
        <v>123708</v>
      </c>
      <c r="L17" s="56">
        <v>135096</v>
      </c>
      <c r="M17" s="56">
        <v>149196</v>
      </c>
      <c r="N17" s="56">
        <v>210252</v>
      </c>
      <c r="O17" s="56">
        <v>249468</v>
      </c>
    </row>
    <row r="18" spans="1:15" ht="15">
      <c r="A18" s="3">
        <v>17</v>
      </c>
      <c r="B18" s="56">
        <v>42492</v>
      </c>
      <c r="C18" s="56">
        <v>46152</v>
      </c>
      <c r="D18" s="56">
        <v>51492</v>
      </c>
      <c r="E18" s="56">
        <v>59628</v>
      </c>
      <c r="F18" s="56">
        <v>69960</v>
      </c>
      <c r="G18" s="56">
        <v>69960</v>
      </c>
      <c r="H18" s="56">
        <v>83400</v>
      </c>
      <c r="I18" s="56">
        <v>83400</v>
      </c>
      <c r="J18" s="56">
        <v>99696</v>
      </c>
      <c r="K18" s="56">
        <v>124032</v>
      </c>
      <c r="L18" s="56">
        <v>135540</v>
      </c>
      <c r="M18" s="56">
        <v>149496</v>
      </c>
      <c r="N18" s="56">
        <v>210804</v>
      </c>
      <c r="O18" s="56">
        <v>250128</v>
      </c>
    </row>
    <row r="19" spans="1:15" ht="15">
      <c r="A19" s="3">
        <v>18</v>
      </c>
      <c r="B19" s="56">
        <v>42624</v>
      </c>
      <c r="C19" s="56">
        <v>46260</v>
      </c>
      <c r="D19" s="56">
        <v>51636</v>
      </c>
      <c r="E19" s="56">
        <v>59796</v>
      </c>
      <c r="F19" s="56">
        <v>70104</v>
      </c>
      <c r="G19" s="56">
        <v>70104</v>
      </c>
      <c r="H19" s="56">
        <v>83628</v>
      </c>
      <c r="I19" s="56">
        <v>83628</v>
      </c>
      <c r="J19" s="56">
        <v>99960</v>
      </c>
      <c r="K19" s="56">
        <v>124296</v>
      </c>
      <c r="L19" s="56">
        <v>135828</v>
      </c>
      <c r="M19" s="56">
        <v>149964</v>
      </c>
      <c r="N19" s="56">
        <v>211248</v>
      </c>
      <c r="O19" s="56">
        <v>250752</v>
      </c>
    </row>
    <row r="20" spans="1:15" ht="15">
      <c r="A20" s="3">
        <v>19</v>
      </c>
      <c r="B20" s="56">
        <v>42696</v>
      </c>
      <c r="C20" s="56">
        <v>46416</v>
      </c>
      <c r="D20" s="56">
        <v>51732</v>
      </c>
      <c r="E20" s="56">
        <v>59976</v>
      </c>
      <c r="F20" s="56">
        <v>70284</v>
      </c>
      <c r="G20" s="56">
        <v>70284</v>
      </c>
      <c r="H20" s="56">
        <v>83796</v>
      </c>
      <c r="I20" s="56">
        <v>83796</v>
      </c>
      <c r="J20" s="56">
        <v>100152</v>
      </c>
      <c r="K20" s="56">
        <v>124656</v>
      </c>
      <c r="L20" s="56">
        <v>136212</v>
      </c>
      <c r="M20" s="56">
        <v>150300</v>
      </c>
      <c r="N20" s="56">
        <v>211836</v>
      </c>
      <c r="O20" s="56">
        <v>251328</v>
      </c>
    </row>
    <row r="21" spans="1:15" ht="15">
      <c r="A21" s="3">
        <v>20</v>
      </c>
      <c r="B21" s="56">
        <v>42840</v>
      </c>
      <c r="C21" s="56">
        <v>46536</v>
      </c>
      <c r="D21" s="56">
        <v>51912</v>
      </c>
      <c r="E21" s="56">
        <v>60144</v>
      </c>
      <c r="F21" s="56">
        <v>70428</v>
      </c>
      <c r="G21" s="56">
        <v>70428</v>
      </c>
      <c r="H21" s="56">
        <v>84072</v>
      </c>
      <c r="I21" s="56">
        <v>84072</v>
      </c>
      <c r="J21" s="56">
        <v>100452</v>
      </c>
      <c r="K21" s="56">
        <v>124968</v>
      </c>
      <c r="L21" s="56">
        <v>136524</v>
      </c>
      <c r="M21" s="56">
        <v>150720</v>
      </c>
      <c r="N21" s="56">
        <v>212352</v>
      </c>
      <c r="O21" s="56">
        <v>251988</v>
      </c>
    </row>
    <row r="22" spans="1:15" ht="15">
      <c r="A22" s="3">
        <v>21</v>
      </c>
      <c r="B22" s="56">
        <v>42948</v>
      </c>
      <c r="C22" s="56">
        <v>46656</v>
      </c>
      <c r="D22" s="56">
        <v>52008</v>
      </c>
      <c r="E22" s="56">
        <v>60240</v>
      </c>
      <c r="F22" s="56">
        <v>70596</v>
      </c>
      <c r="G22" s="56">
        <v>70596</v>
      </c>
      <c r="H22" s="56">
        <v>84240</v>
      </c>
      <c r="I22" s="56">
        <v>84240</v>
      </c>
      <c r="J22" s="56">
        <v>100728</v>
      </c>
      <c r="K22" s="56">
        <v>125268</v>
      </c>
      <c r="L22" s="56">
        <v>136860</v>
      </c>
      <c r="M22" s="56">
        <v>151068</v>
      </c>
      <c r="N22" s="56">
        <v>212904</v>
      </c>
      <c r="O22" s="56">
        <v>252636</v>
      </c>
    </row>
    <row r="23" spans="1:15" ht="15">
      <c r="A23" s="3">
        <v>22</v>
      </c>
      <c r="B23" s="56">
        <v>43056</v>
      </c>
      <c r="C23" s="56">
        <v>46752</v>
      </c>
      <c r="D23" s="56">
        <v>52164</v>
      </c>
      <c r="E23" s="56">
        <v>60420</v>
      </c>
      <c r="F23" s="56">
        <v>70836</v>
      </c>
      <c r="G23" s="56">
        <v>70836</v>
      </c>
      <c r="H23" s="56">
        <v>84444</v>
      </c>
      <c r="I23" s="56">
        <v>84444</v>
      </c>
      <c r="J23" s="56">
        <v>100956</v>
      </c>
      <c r="K23" s="56">
        <v>125616</v>
      </c>
      <c r="L23" s="56">
        <v>137280</v>
      </c>
      <c r="M23" s="56">
        <v>151476</v>
      </c>
      <c r="N23" s="56">
        <v>213444</v>
      </c>
      <c r="O23" s="56">
        <v>253260</v>
      </c>
    </row>
    <row r="24" spans="1:15" ht="15">
      <c r="A24" s="3">
        <v>23</v>
      </c>
      <c r="B24" s="56">
        <v>43164</v>
      </c>
      <c r="C24" s="56">
        <v>46908</v>
      </c>
      <c r="D24" s="56">
        <v>52296</v>
      </c>
      <c r="E24" s="56">
        <v>60552</v>
      </c>
      <c r="F24" s="56">
        <v>71004</v>
      </c>
      <c r="G24" s="56">
        <v>71004</v>
      </c>
      <c r="H24" s="56">
        <v>84696</v>
      </c>
      <c r="I24" s="56">
        <v>84696</v>
      </c>
      <c r="J24" s="56">
        <v>101184</v>
      </c>
      <c r="K24" s="56">
        <v>125928</v>
      </c>
      <c r="L24" s="56">
        <v>137556</v>
      </c>
      <c r="M24" s="56">
        <v>151800</v>
      </c>
      <c r="N24" s="56">
        <v>213984</v>
      </c>
      <c r="O24" s="56">
        <v>253920</v>
      </c>
    </row>
    <row r="25" spans="1:15" ht="15">
      <c r="A25" s="3">
        <v>24</v>
      </c>
      <c r="B25" s="56">
        <v>43284</v>
      </c>
      <c r="C25" s="56">
        <v>46992</v>
      </c>
      <c r="D25" s="56">
        <v>52428</v>
      </c>
      <c r="E25" s="56">
        <v>60720</v>
      </c>
      <c r="F25" s="56">
        <v>71196</v>
      </c>
      <c r="G25" s="56">
        <v>71196</v>
      </c>
      <c r="H25" s="56">
        <v>84948</v>
      </c>
      <c r="I25" s="56">
        <v>84948</v>
      </c>
      <c r="J25" s="56">
        <v>101508</v>
      </c>
      <c r="K25" s="56">
        <v>126228</v>
      </c>
      <c r="L25" s="56">
        <v>137904</v>
      </c>
      <c r="M25" s="56">
        <v>152184</v>
      </c>
      <c r="N25" s="56">
        <v>214476</v>
      </c>
      <c r="O25" s="56">
        <v>254580</v>
      </c>
    </row>
    <row r="26" spans="1:15" ht="15">
      <c r="A26" s="3">
        <v>25</v>
      </c>
      <c r="B26" s="56">
        <v>43392</v>
      </c>
      <c r="C26" s="56">
        <v>47124</v>
      </c>
      <c r="D26" s="56">
        <v>52572</v>
      </c>
      <c r="E26" s="56">
        <v>60912</v>
      </c>
      <c r="F26" s="56">
        <v>71352</v>
      </c>
      <c r="G26" s="56">
        <v>71352</v>
      </c>
      <c r="H26" s="56">
        <v>85152</v>
      </c>
      <c r="I26" s="56">
        <v>85152</v>
      </c>
      <c r="J26" s="56">
        <v>101724</v>
      </c>
      <c r="K26" s="56">
        <v>126564</v>
      </c>
      <c r="L26" s="56">
        <v>138312</v>
      </c>
      <c r="M26" s="56">
        <v>152628</v>
      </c>
      <c r="N26" s="56">
        <v>215076</v>
      </c>
      <c r="O26" s="56">
        <v>255168</v>
      </c>
    </row>
    <row r="27" spans="1:15" ht="15">
      <c r="A27" s="3">
        <v>26</v>
      </c>
      <c r="B27" s="56">
        <v>43488</v>
      </c>
      <c r="C27" s="56">
        <v>47268</v>
      </c>
      <c r="D27" s="56">
        <v>52680</v>
      </c>
      <c r="E27" s="56">
        <v>61068</v>
      </c>
      <c r="F27" s="56">
        <v>71544</v>
      </c>
      <c r="G27" s="56">
        <v>71544</v>
      </c>
      <c r="H27" s="56">
        <v>85344</v>
      </c>
      <c r="I27" s="56">
        <v>85344</v>
      </c>
      <c r="J27" s="56">
        <v>102000</v>
      </c>
      <c r="K27" s="56">
        <v>126876</v>
      </c>
      <c r="L27" s="56">
        <v>138564</v>
      </c>
      <c r="M27" s="56">
        <v>152964</v>
      </c>
      <c r="N27" s="56">
        <v>215520</v>
      </c>
      <c r="O27" s="56">
        <v>255816</v>
      </c>
    </row>
    <row r="28" spans="1:15" ht="15">
      <c r="A28" s="3">
        <v>27</v>
      </c>
      <c r="B28" s="56">
        <v>43632</v>
      </c>
      <c r="C28" s="56">
        <v>47448</v>
      </c>
      <c r="D28" s="56">
        <v>52788</v>
      </c>
      <c r="E28" s="56">
        <v>61176</v>
      </c>
      <c r="F28" s="56">
        <v>71772</v>
      </c>
      <c r="G28" s="56">
        <v>71772</v>
      </c>
      <c r="H28" s="56">
        <v>85572</v>
      </c>
      <c r="I28" s="56">
        <v>85572</v>
      </c>
      <c r="J28" s="56">
        <v>102276</v>
      </c>
      <c r="K28" s="56">
        <v>127152</v>
      </c>
      <c r="L28" s="56">
        <v>138984</v>
      </c>
      <c r="M28" s="56">
        <v>153408</v>
      </c>
      <c r="N28" s="56">
        <v>216108</v>
      </c>
      <c r="O28" s="56">
        <v>256476</v>
      </c>
    </row>
    <row r="29" spans="1:15" ht="15">
      <c r="A29" s="3">
        <v>28</v>
      </c>
      <c r="B29" s="56">
        <v>43752</v>
      </c>
      <c r="C29" s="56">
        <v>47544</v>
      </c>
      <c r="D29" s="56">
        <v>53004</v>
      </c>
      <c r="E29" s="56">
        <v>61320</v>
      </c>
      <c r="F29" s="56">
        <v>71904</v>
      </c>
      <c r="G29" s="56">
        <v>71904</v>
      </c>
      <c r="H29" s="56">
        <v>85764</v>
      </c>
      <c r="I29" s="56">
        <v>85764</v>
      </c>
      <c r="J29" s="56">
        <v>102540</v>
      </c>
      <c r="K29" s="56">
        <v>127524</v>
      </c>
      <c r="L29" s="56">
        <v>139296</v>
      </c>
      <c r="M29" s="56">
        <v>153768</v>
      </c>
      <c r="N29" s="56">
        <v>216720</v>
      </c>
      <c r="O29" s="56">
        <v>257112</v>
      </c>
    </row>
    <row r="30" spans="1:15" ht="15">
      <c r="A30" s="3">
        <v>29</v>
      </c>
      <c r="B30" s="56">
        <v>43860</v>
      </c>
      <c r="C30" s="56">
        <v>47676</v>
      </c>
      <c r="D30" s="56">
        <v>53100</v>
      </c>
      <c r="E30" s="56">
        <v>61524</v>
      </c>
      <c r="F30" s="56">
        <v>72096</v>
      </c>
      <c r="G30" s="56">
        <v>72096</v>
      </c>
      <c r="H30" s="56">
        <v>86028</v>
      </c>
      <c r="I30" s="56">
        <v>86028</v>
      </c>
      <c r="J30" s="56">
        <v>102768</v>
      </c>
      <c r="K30" s="56">
        <v>127860</v>
      </c>
      <c r="L30" s="56">
        <v>139692</v>
      </c>
      <c r="M30" s="56">
        <v>154140</v>
      </c>
      <c r="N30" s="56">
        <v>217236</v>
      </c>
      <c r="O30" s="56">
        <v>257748</v>
      </c>
    </row>
    <row r="31" spans="1:15" ht="15">
      <c r="A31" s="3">
        <v>30</v>
      </c>
      <c r="B31" s="56">
        <v>43968</v>
      </c>
      <c r="C31" s="56">
        <v>47760</v>
      </c>
      <c r="D31" s="56">
        <v>53232</v>
      </c>
      <c r="E31" s="56">
        <v>61656</v>
      </c>
      <c r="F31" s="56">
        <v>72348</v>
      </c>
      <c r="G31" s="56">
        <v>72348</v>
      </c>
      <c r="H31" s="56">
        <v>86220</v>
      </c>
      <c r="I31" s="56">
        <v>86220</v>
      </c>
      <c r="J31" s="56">
        <v>103032</v>
      </c>
      <c r="K31" s="56">
        <v>128160</v>
      </c>
      <c r="L31" s="56">
        <v>140028</v>
      </c>
      <c r="M31" s="56">
        <v>154572</v>
      </c>
      <c r="N31" s="56">
        <v>217764</v>
      </c>
      <c r="O31" s="56">
        <v>258408</v>
      </c>
    </row>
    <row r="32" spans="1:15" ht="15">
      <c r="A32" s="3">
        <v>31</v>
      </c>
      <c r="B32" s="55">
        <v>44064</v>
      </c>
      <c r="C32" s="55">
        <v>47916</v>
      </c>
      <c r="D32" s="56">
        <v>53376</v>
      </c>
      <c r="E32" s="56">
        <v>61848</v>
      </c>
      <c r="F32" s="56">
        <v>72492</v>
      </c>
      <c r="G32" s="56">
        <v>72492</v>
      </c>
      <c r="H32" s="56">
        <v>86436</v>
      </c>
      <c r="I32" s="56">
        <v>86436</v>
      </c>
      <c r="J32" s="56">
        <v>103284</v>
      </c>
      <c r="K32" s="56">
        <v>128520</v>
      </c>
      <c r="L32" s="56">
        <v>140412</v>
      </c>
      <c r="M32" s="56">
        <v>154884</v>
      </c>
      <c r="N32" s="56">
        <v>218316</v>
      </c>
      <c r="O32" s="56">
        <v>259104</v>
      </c>
    </row>
    <row r="33" spans="1:15" ht="15">
      <c r="A33" s="3">
        <v>32</v>
      </c>
      <c r="B33" s="56">
        <v>44196</v>
      </c>
      <c r="C33" s="56">
        <v>48024</v>
      </c>
      <c r="D33" s="56">
        <v>53544</v>
      </c>
      <c r="E33" s="56">
        <v>62004</v>
      </c>
      <c r="F33" s="56">
        <v>72672</v>
      </c>
      <c r="G33" s="56">
        <v>72672</v>
      </c>
      <c r="H33" s="56">
        <v>86652</v>
      </c>
      <c r="I33" s="56">
        <v>86652</v>
      </c>
      <c r="J33" s="56">
        <v>103596</v>
      </c>
      <c r="K33" s="56">
        <v>128760</v>
      </c>
      <c r="L33" s="56">
        <v>140760</v>
      </c>
      <c r="M33" s="56">
        <v>155340</v>
      </c>
      <c r="N33" s="56">
        <v>218892</v>
      </c>
      <c r="O33" s="56">
        <v>259704</v>
      </c>
    </row>
    <row r="34" spans="1:15" ht="15">
      <c r="A34" s="3">
        <v>33</v>
      </c>
      <c r="B34" s="56">
        <v>44280</v>
      </c>
      <c r="C34" s="56">
        <v>48144</v>
      </c>
      <c r="D34" s="56">
        <v>53652</v>
      </c>
      <c r="E34" s="56">
        <v>62088</v>
      </c>
      <c r="F34" s="56">
        <v>72852</v>
      </c>
      <c r="G34" s="56">
        <v>72852</v>
      </c>
      <c r="H34" s="56">
        <v>86868</v>
      </c>
      <c r="I34" s="56">
        <v>86868</v>
      </c>
      <c r="J34" s="56">
        <v>103824</v>
      </c>
      <c r="K34" s="56">
        <v>129156</v>
      </c>
      <c r="L34" s="56">
        <v>141060</v>
      </c>
      <c r="M34" s="56">
        <v>155700</v>
      </c>
      <c r="N34" s="56">
        <v>219420</v>
      </c>
      <c r="O34" s="56">
        <v>260352</v>
      </c>
    </row>
    <row r="35" spans="1:15" ht="15">
      <c r="A35" s="3">
        <v>34</v>
      </c>
      <c r="B35" s="56">
        <v>44412</v>
      </c>
      <c r="C35" s="56">
        <v>48276</v>
      </c>
      <c r="D35" s="56">
        <v>53736</v>
      </c>
      <c r="E35" s="56">
        <v>62220</v>
      </c>
      <c r="F35" s="56">
        <v>73056</v>
      </c>
      <c r="G35" s="56">
        <v>73056</v>
      </c>
      <c r="H35" s="56">
        <v>87156</v>
      </c>
      <c r="I35" s="56">
        <v>87156</v>
      </c>
      <c r="J35" s="56">
        <v>104112</v>
      </c>
      <c r="K35" s="56">
        <v>129492</v>
      </c>
      <c r="L35" s="56">
        <v>141468</v>
      </c>
      <c r="M35" s="56">
        <v>156132</v>
      </c>
      <c r="N35" s="56">
        <v>219960</v>
      </c>
      <c r="O35" s="56">
        <v>261036</v>
      </c>
    </row>
    <row r="36" spans="1:15" ht="15">
      <c r="A36" s="3">
        <v>35</v>
      </c>
      <c r="B36" s="56">
        <v>44508</v>
      </c>
      <c r="C36" s="56">
        <v>48372</v>
      </c>
      <c r="D36" s="56">
        <v>53904</v>
      </c>
      <c r="E36" s="56">
        <v>62448</v>
      </c>
      <c r="F36" s="56">
        <v>73224</v>
      </c>
      <c r="G36" s="56">
        <v>73224</v>
      </c>
      <c r="H36" s="56">
        <v>87324</v>
      </c>
      <c r="I36" s="56">
        <v>87324</v>
      </c>
      <c r="J36" s="56">
        <v>104340</v>
      </c>
      <c r="K36" s="56">
        <v>129768</v>
      </c>
      <c r="L36" s="56">
        <v>141804</v>
      </c>
      <c r="M36" s="56">
        <v>156480</v>
      </c>
      <c r="N36" s="56">
        <v>220512</v>
      </c>
      <c r="O36" s="56">
        <v>261672</v>
      </c>
    </row>
    <row r="37" spans="1:15" ht="15">
      <c r="A37" s="3">
        <v>36</v>
      </c>
      <c r="B37" s="56">
        <v>44652</v>
      </c>
      <c r="C37" s="56">
        <v>48480</v>
      </c>
      <c r="D37" s="56">
        <v>54060</v>
      </c>
      <c r="E37" s="56">
        <v>62640</v>
      </c>
      <c r="F37" s="56">
        <v>73404</v>
      </c>
      <c r="G37" s="56">
        <v>73404</v>
      </c>
      <c r="H37" s="56">
        <v>87516</v>
      </c>
      <c r="I37" s="56">
        <v>87516</v>
      </c>
      <c r="J37" s="56">
        <v>104604</v>
      </c>
      <c r="K37" s="56">
        <v>130152</v>
      </c>
      <c r="L37" s="56">
        <v>142248</v>
      </c>
      <c r="M37" s="56">
        <v>156936</v>
      </c>
      <c r="N37" s="56">
        <v>221136</v>
      </c>
      <c r="O37" s="56">
        <v>262296</v>
      </c>
    </row>
    <row r="38" spans="1:15" ht="15">
      <c r="A38" s="3">
        <v>37</v>
      </c>
      <c r="B38" s="56">
        <v>44748</v>
      </c>
      <c r="C38" s="56">
        <v>48600</v>
      </c>
      <c r="D38" s="56">
        <v>54192</v>
      </c>
      <c r="E38" s="56">
        <v>62808</v>
      </c>
      <c r="F38" s="56">
        <v>73584</v>
      </c>
      <c r="G38" s="56">
        <v>73584</v>
      </c>
      <c r="H38" s="56">
        <v>87756</v>
      </c>
      <c r="I38" s="56">
        <v>87756</v>
      </c>
      <c r="J38" s="56">
        <v>104928</v>
      </c>
      <c r="K38" s="56">
        <v>130464</v>
      </c>
      <c r="L38" s="56">
        <v>142524</v>
      </c>
      <c r="M38" s="56">
        <v>157296</v>
      </c>
      <c r="N38" s="56">
        <v>221676</v>
      </c>
      <c r="O38" s="56">
        <v>262956</v>
      </c>
    </row>
    <row r="39" spans="1:15" ht="15">
      <c r="A39" s="3">
        <v>38</v>
      </c>
      <c r="B39" s="56">
        <v>44844</v>
      </c>
      <c r="C39" s="56">
        <v>48744</v>
      </c>
      <c r="D39" s="56">
        <v>54336</v>
      </c>
      <c r="E39" s="56">
        <v>62952</v>
      </c>
      <c r="F39" s="56">
        <v>73824</v>
      </c>
      <c r="G39" s="56">
        <v>73824</v>
      </c>
      <c r="H39" s="56">
        <v>87984</v>
      </c>
      <c r="I39" s="56">
        <v>87984</v>
      </c>
      <c r="J39" s="56">
        <v>105156</v>
      </c>
      <c r="K39" s="56">
        <v>130740</v>
      </c>
      <c r="L39" s="56">
        <v>142908</v>
      </c>
      <c r="M39" s="56">
        <v>157728</v>
      </c>
      <c r="N39" s="56">
        <v>222192</v>
      </c>
      <c r="O39" s="56">
        <v>263688</v>
      </c>
    </row>
    <row r="40" spans="1:15" ht="15">
      <c r="A40" s="3">
        <v>39</v>
      </c>
      <c r="B40" s="56">
        <v>45000</v>
      </c>
      <c r="C40" s="56">
        <v>48864</v>
      </c>
      <c r="D40" s="56">
        <v>54492</v>
      </c>
      <c r="E40" s="56">
        <v>63072</v>
      </c>
      <c r="F40" s="56">
        <v>73992</v>
      </c>
      <c r="G40" s="56">
        <v>73992</v>
      </c>
      <c r="H40" s="56">
        <v>88236</v>
      </c>
      <c r="I40" s="56">
        <v>88236</v>
      </c>
      <c r="J40" s="56">
        <v>105432</v>
      </c>
      <c r="K40" s="56">
        <v>131148</v>
      </c>
      <c r="L40" s="56">
        <v>143268</v>
      </c>
      <c r="M40" s="56">
        <v>158112</v>
      </c>
      <c r="N40" s="56">
        <v>222768</v>
      </c>
      <c r="O40" s="56">
        <v>264324</v>
      </c>
    </row>
    <row r="41" spans="1:15" ht="15">
      <c r="A41" s="3">
        <v>40</v>
      </c>
      <c r="B41" s="56">
        <v>45096</v>
      </c>
      <c r="C41" s="56">
        <v>49008</v>
      </c>
      <c r="D41" s="56">
        <v>54588</v>
      </c>
      <c r="E41" s="56">
        <v>63216</v>
      </c>
      <c r="F41" s="56">
        <v>74172</v>
      </c>
      <c r="G41" s="56">
        <v>74172</v>
      </c>
      <c r="H41" s="56">
        <v>88392</v>
      </c>
      <c r="I41" s="56">
        <v>88392</v>
      </c>
      <c r="J41" s="56">
        <v>105672</v>
      </c>
      <c r="K41" s="56">
        <v>131412</v>
      </c>
      <c r="L41" s="56">
        <v>143616</v>
      </c>
      <c r="M41" s="56">
        <v>158484</v>
      </c>
      <c r="N41" s="56">
        <v>223344</v>
      </c>
      <c r="O41" s="56">
        <v>264972</v>
      </c>
    </row>
    <row r="42" spans="1:15" ht="15">
      <c r="A42" s="3">
        <v>41</v>
      </c>
      <c r="B42" s="56">
        <v>45216</v>
      </c>
      <c r="C42" s="56">
        <v>49176</v>
      </c>
      <c r="D42" s="56">
        <v>54768</v>
      </c>
      <c r="E42" s="56">
        <v>63408</v>
      </c>
      <c r="F42" s="56">
        <v>74304</v>
      </c>
      <c r="G42" s="56">
        <v>74304</v>
      </c>
      <c r="H42" s="56">
        <v>88668</v>
      </c>
      <c r="I42" s="56">
        <v>88668</v>
      </c>
      <c r="J42" s="56">
        <v>105948</v>
      </c>
      <c r="K42" s="56">
        <v>131796</v>
      </c>
      <c r="L42" s="56">
        <v>143976</v>
      </c>
      <c r="M42" s="56">
        <v>158904</v>
      </c>
      <c r="N42" s="56">
        <v>223836</v>
      </c>
      <c r="O42" s="56">
        <v>265668</v>
      </c>
    </row>
    <row r="43" spans="1:15" ht="15">
      <c r="A43" s="3">
        <v>42</v>
      </c>
      <c r="B43" s="56">
        <v>45336</v>
      </c>
      <c r="C43" s="56">
        <v>49284</v>
      </c>
      <c r="D43" s="56">
        <v>54948</v>
      </c>
      <c r="E43" s="56">
        <v>63624</v>
      </c>
      <c r="F43" s="56">
        <v>74520</v>
      </c>
      <c r="G43" s="56">
        <v>74520</v>
      </c>
      <c r="H43" s="56">
        <v>88908</v>
      </c>
      <c r="I43" s="56">
        <v>88908</v>
      </c>
      <c r="J43" s="56">
        <v>106236</v>
      </c>
      <c r="K43" s="56">
        <v>132132</v>
      </c>
      <c r="L43" s="56">
        <v>144396</v>
      </c>
      <c r="M43" s="56">
        <v>159288</v>
      </c>
      <c r="N43" s="56">
        <v>224460</v>
      </c>
      <c r="O43" s="56">
        <v>266316</v>
      </c>
    </row>
    <row r="44" spans="1:15" ht="15">
      <c r="A44" s="3">
        <v>43</v>
      </c>
      <c r="B44" s="56">
        <v>45444</v>
      </c>
      <c r="C44" s="56">
        <v>49392</v>
      </c>
      <c r="D44" s="56">
        <v>55068</v>
      </c>
      <c r="E44" s="56">
        <v>63780</v>
      </c>
      <c r="F44" s="56">
        <v>74736</v>
      </c>
      <c r="G44" s="56">
        <v>74736</v>
      </c>
      <c r="H44" s="56">
        <v>89136</v>
      </c>
      <c r="I44" s="56">
        <v>89136</v>
      </c>
      <c r="J44" s="56">
        <v>106488</v>
      </c>
      <c r="K44" s="56">
        <v>132456</v>
      </c>
      <c r="L44" s="56">
        <v>144708</v>
      </c>
      <c r="M44" s="56">
        <v>159708</v>
      </c>
      <c r="N44" s="56">
        <v>225048</v>
      </c>
      <c r="O44" s="56">
        <v>267000</v>
      </c>
    </row>
    <row r="45" spans="1:15" ht="15">
      <c r="A45" s="3">
        <v>44</v>
      </c>
      <c r="B45" s="56">
        <v>45576</v>
      </c>
      <c r="C45" s="56">
        <v>49524</v>
      </c>
      <c r="D45" s="56">
        <v>55212</v>
      </c>
      <c r="E45" s="56">
        <v>63912</v>
      </c>
      <c r="F45" s="56">
        <v>74916</v>
      </c>
      <c r="G45" s="56">
        <v>74916</v>
      </c>
      <c r="H45" s="56">
        <v>89364</v>
      </c>
      <c r="I45" s="56">
        <v>89364</v>
      </c>
      <c r="J45" s="56">
        <v>106788</v>
      </c>
      <c r="K45" s="56">
        <v>132804</v>
      </c>
      <c r="L45" s="56">
        <v>145020</v>
      </c>
      <c r="M45" s="56">
        <v>160068</v>
      </c>
      <c r="N45" s="56">
        <v>225576</v>
      </c>
      <c r="O45" s="56">
        <v>267684</v>
      </c>
    </row>
    <row r="46" spans="1:15" ht="15">
      <c r="A46" s="3">
        <v>45</v>
      </c>
      <c r="B46" s="56">
        <v>45648</v>
      </c>
      <c r="C46" s="56">
        <v>49608</v>
      </c>
      <c r="D46" s="56">
        <v>55356</v>
      </c>
      <c r="E46" s="56">
        <v>64092</v>
      </c>
      <c r="F46" s="56">
        <v>75108</v>
      </c>
      <c r="G46" s="56">
        <v>75108</v>
      </c>
      <c r="H46" s="56">
        <v>89604</v>
      </c>
      <c r="I46" s="56">
        <v>89604</v>
      </c>
      <c r="J46" s="56">
        <v>107040</v>
      </c>
      <c r="K46" s="56">
        <v>133068</v>
      </c>
      <c r="L46" s="56">
        <v>145476</v>
      </c>
      <c r="M46" s="56">
        <v>160524</v>
      </c>
      <c r="N46" s="56">
        <v>226176</v>
      </c>
      <c r="O46" s="56">
        <v>268332</v>
      </c>
    </row>
    <row r="47" spans="1:15" ht="15">
      <c r="A47" s="3">
        <v>46</v>
      </c>
      <c r="B47" s="56">
        <v>45756</v>
      </c>
      <c r="C47" s="56">
        <v>49740</v>
      </c>
      <c r="D47" s="55">
        <v>55464</v>
      </c>
      <c r="E47" s="55">
        <v>64248</v>
      </c>
      <c r="F47" s="55">
        <v>75276</v>
      </c>
      <c r="G47" s="55">
        <v>75276</v>
      </c>
      <c r="H47" s="56">
        <v>89832</v>
      </c>
      <c r="I47" s="55">
        <v>89832</v>
      </c>
      <c r="J47" s="56">
        <v>107280</v>
      </c>
      <c r="K47" s="55">
        <v>133416</v>
      </c>
      <c r="L47" s="55">
        <v>145824</v>
      </c>
      <c r="M47" s="55">
        <v>160932</v>
      </c>
      <c r="N47" s="56">
        <v>226740</v>
      </c>
      <c r="O47" s="56">
        <v>269028</v>
      </c>
    </row>
    <row r="48" spans="1:15" ht="15">
      <c r="A48" s="3">
        <v>47</v>
      </c>
      <c r="B48" s="56">
        <v>45924</v>
      </c>
      <c r="C48" s="56">
        <v>49908</v>
      </c>
      <c r="D48" s="56">
        <v>55608</v>
      </c>
      <c r="E48" s="56">
        <v>64428</v>
      </c>
      <c r="F48" s="56">
        <v>75504</v>
      </c>
      <c r="G48" s="56">
        <v>75504</v>
      </c>
      <c r="H48" s="56">
        <v>90084</v>
      </c>
      <c r="I48" s="56">
        <v>90084</v>
      </c>
      <c r="J48" s="56">
        <v>107628</v>
      </c>
      <c r="K48" s="56">
        <v>133848</v>
      </c>
      <c r="L48" s="56">
        <v>146232</v>
      </c>
      <c r="M48" s="56">
        <v>161304</v>
      </c>
      <c r="N48" s="56">
        <v>227268</v>
      </c>
      <c r="O48" s="56">
        <v>269724</v>
      </c>
    </row>
    <row r="49" spans="1:15" ht="15">
      <c r="A49" s="3">
        <v>48</v>
      </c>
      <c r="B49" s="56">
        <v>46020</v>
      </c>
      <c r="C49" s="56">
        <v>50028</v>
      </c>
      <c r="D49" s="56">
        <v>55776</v>
      </c>
      <c r="E49" s="56">
        <v>64632</v>
      </c>
      <c r="F49" s="56">
        <v>75696</v>
      </c>
      <c r="G49" s="56">
        <v>75696</v>
      </c>
      <c r="H49" s="56">
        <v>90264</v>
      </c>
      <c r="I49" s="56">
        <v>90264</v>
      </c>
      <c r="J49" s="56">
        <v>107832</v>
      </c>
      <c r="K49" s="56">
        <v>134124</v>
      </c>
      <c r="L49" s="56">
        <v>146556</v>
      </c>
      <c r="M49" s="56">
        <v>161724</v>
      </c>
      <c r="N49" s="56">
        <v>227856</v>
      </c>
      <c r="O49" s="56">
        <v>270384</v>
      </c>
    </row>
    <row r="50" spans="1:15" ht="15">
      <c r="A50" s="3">
        <v>49</v>
      </c>
      <c r="B50" s="56">
        <v>46152</v>
      </c>
      <c r="C50" s="56">
        <v>50112</v>
      </c>
      <c r="D50" s="56">
        <v>55944</v>
      </c>
      <c r="E50" s="56">
        <v>64776</v>
      </c>
      <c r="F50" s="56">
        <v>75852</v>
      </c>
      <c r="G50" s="56">
        <v>75852</v>
      </c>
      <c r="H50" s="56">
        <v>90492</v>
      </c>
      <c r="I50" s="56">
        <v>90492</v>
      </c>
      <c r="J50" s="56">
        <v>108108</v>
      </c>
      <c r="K50" s="56">
        <v>134532</v>
      </c>
      <c r="L50" s="56">
        <v>146904</v>
      </c>
      <c r="M50" s="56">
        <v>162168</v>
      </c>
      <c r="N50" s="56">
        <v>228420</v>
      </c>
      <c r="O50" s="56">
        <v>271020</v>
      </c>
    </row>
    <row r="51" spans="1:15" ht="15">
      <c r="A51" s="3">
        <v>50</v>
      </c>
      <c r="B51" s="56">
        <v>46260</v>
      </c>
      <c r="C51" s="56">
        <v>50268</v>
      </c>
      <c r="D51" s="56">
        <v>56040</v>
      </c>
      <c r="E51" s="56">
        <v>64920</v>
      </c>
      <c r="F51" s="56">
        <v>76080</v>
      </c>
      <c r="G51" s="56">
        <v>76080</v>
      </c>
      <c r="H51" s="56">
        <v>90732</v>
      </c>
      <c r="I51" s="56">
        <v>90732</v>
      </c>
      <c r="J51" s="56">
        <v>108444</v>
      </c>
      <c r="K51" s="56">
        <v>134808</v>
      </c>
      <c r="L51" s="56">
        <v>147360</v>
      </c>
      <c r="M51" s="56">
        <v>162576</v>
      </c>
      <c r="N51" s="56">
        <v>229044</v>
      </c>
      <c r="O51" s="56">
        <v>271740</v>
      </c>
    </row>
    <row r="52" spans="1:15" ht="15">
      <c r="A52" s="3">
        <v>51</v>
      </c>
      <c r="B52" s="56">
        <v>46416</v>
      </c>
      <c r="C52" s="56">
        <v>50412</v>
      </c>
      <c r="D52" s="56">
        <v>56220</v>
      </c>
      <c r="E52" s="56">
        <v>65124</v>
      </c>
      <c r="F52" s="56">
        <v>76320</v>
      </c>
      <c r="G52" s="56">
        <v>76320</v>
      </c>
      <c r="H52" s="56">
        <v>90996</v>
      </c>
      <c r="I52" s="56">
        <v>90996</v>
      </c>
      <c r="J52" s="55">
        <v>108708</v>
      </c>
      <c r="K52" s="56">
        <v>135096</v>
      </c>
      <c r="L52" s="56">
        <v>147672</v>
      </c>
      <c r="M52" s="56">
        <v>163008</v>
      </c>
      <c r="N52" s="56">
        <v>229644</v>
      </c>
      <c r="O52" s="56">
        <v>272448</v>
      </c>
    </row>
    <row r="53" spans="1:15" ht="15">
      <c r="A53" s="3">
        <v>52</v>
      </c>
      <c r="B53" s="56">
        <v>46536</v>
      </c>
      <c r="C53" s="56">
        <v>50544</v>
      </c>
      <c r="D53" s="56">
        <v>56364</v>
      </c>
      <c r="E53" s="56">
        <v>65256</v>
      </c>
      <c r="F53" s="56">
        <v>76488</v>
      </c>
      <c r="G53" s="56">
        <v>76488</v>
      </c>
      <c r="H53" s="55">
        <v>91200</v>
      </c>
      <c r="I53" s="56">
        <v>91200</v>
      </c>
      <c r="J53" s="56">
        <v>108984</v>
      </c>
      <c r="K53" s="56">
        <v>135540</v>
      </c>
      <c r="L53" s="56">
        <v>147972</v>
      </c>
      <c r="M53" s="56">
        <v>163380</v>
      </c>
      <c r="N53" s="56">
        <v>230208</v>
      </c>
      <c r="O53" s="56">
        <v>273060</v>
      </c>
    </row>
    <row r="54" spans="1:15" ht="15">
      <c r="A54" s="3">
        <v>53</v>
      </c>
      <c r="B54" s="56">
        <v>46656</v>
      </c>
      <c r="C54" s="56">
        <v>50664</v>
      </c>
      <c r="D54" s="56">
        <v>56532</v>
      </c>
      <c r="E54" s="56">
        <v>65436</v>
      </c>
      <c r="F54" s="56">
        <v>76692</v>
      </c>
      <c r="G54" s="56">
        <v>76692</v>
      </c>
      <c r="H54" s="56">
        <v>91416</v>
      </c>
      <c r="I54" s="56">
        <v>91416</v>
      </c>
      <c r="J54" s="56">
        <v>109188</v>
      </c>
      <c r="K54" s="56">
        <v>135828</v>
      </c>
      <c r="L54" s="56">
        <v>148440</v>
      </c>
      <c r="M54" s="56">
        <v>163764</v>
      </c>
      <c r="N54" s="56">
        <v>230760</v>
      </c>
      <c r="O54" s="56">
        <v>273768</v>
      </c>
    </row>
    <row r="55" spans="1:15" ht="15">
      <c r="A55" s="3">
        <v>54</v>
      </c>
      <c r="B55" s="56">
        <v>46752</v>
      </c>
      <c r="C55" s="56">
        <v>50844</v>
      </c>
      <c r="D55" s="56">
        <v>56664</v>
      </c>
      <c r="E55" s="56">
        <v>65556</v>
      </c>
      <c r="F55" s="56">
        <v>76860</v>
      </c>
      <c r="G55" s="56">
        <v>76860</v>
      </c>
      <c r="H55" s="56">
        <v>91656</v>
      </c>
      <c r="I55" s="56">
        <v>91656</v>
      </c>
      <c r="J55" s="56">
        <v>109572</v>
      </c>
      <c r="K55" s="56">
        <v>136212</v>
      </c>
      <c r="L55" s="56">
        <v>148800</v>
      </c>
      <c r="M55" s="56">
        <v>164172</v>
      </c>
      <c r="N55" s="56">
        <v>231336</v>
      </c>
      <c r="O55" s="56">
        <v>274428</v>
      </c>
    </row>
    <row r="56" spans="1:15" ht="15">
      <c r="A56" s="3">
        <v>55</v>
      </c>
      <c r="B56" s="56">
        <v>46908</v>
      </c>
      <c r="C56" s="56">
        <v>50976</v>
      </c>
      <c r="D56" s="56">
        <v>56808</v>
      </c>
      <c r="E56" s="56">
        <v>65724</v>
      </c>
      <c r="F56" s="56">
        <v>77064</v>
      </c>
      <c r="G56" s="56">
        <v>77064</v>
      </c>
      <c r="H56" s="56">
        <v>91848</v>
      </c>
      <c r="I56" s="56">
        <v>91848</v>
      </c>
      <c r="J56" s="56">
        <v>109812</v>
      </c>
      <c r="K56" s="56">
        <v>136524</v>
      </c>
      <c r="L56" s="56">
        <v>149196</v>
      </c>
      <c r="M56" s="56">
        <v>164616</v>
      </c>
      <c r="N56" s="56">
        <v>231912</v>
      </c>
      <c r="O56" s="56">
        <v>275172</v>
      </c>
    </row>
    <row r="57" spans="1:15" ht="15">
      <c r="A57" s="3">
        <v>56</v>
      </c>
      <c r="B57" s="56"/>
      <c r="C57" s="56">
        <v>51108</v>
      </c>
      <c r="D57" s="56">
        <v>56928</v>
      </c>
      <c r="E57" s="56">
        <v>65880</v>
      </c>
      <c r="F57" s="56">
        <v>77280</v>
      </c>
      <c r="G57" s="56">
        <v>77280</v>
      </c>
      <c r="H57" s="56">
        <v>92112</v>
      </c>
      <c r="I57" s="56">
        <v>92112</v>
      </c>
      <c r="J57" s="56">
        <v>110040</v>
      </c>
      <c r="K57" s="56">
        <v>136860</v>
      </c>
      <c r="L57" s="56">
        <v>149496</v>
      </c>
      <c r="M57" s="56">
        <v>165024</v>
      </c>
      <c r="N57" s="56">
        <v>232488</v>
      </c>
      <c r="O57" s="56">
        <v>275832</v>
      </c>
    </row>
    <row r="58" spans="1:15" ht="15">
      <c r="A58" s="3">
        <v>57</v>
      </c>
      <c r="B58" s="56"/>
      <c r="C58" s="56">
        <v>51204</v>
      </c>
      <c r="D58" s="56">
        <v>57060</v>
      </c>
      <c r="E58" s="56">
        <v>66120</v>
      </c>
      <c r="F58" s="56">
        <v>77448</v>
      </c>
      <c r="G58" s="56">
        <v>77448</v>
      </c>
      <c r="H58" s="56">
        <v>92328</v>
      </c>
      <c r="I58" s="56">
        <v>92328</v>
      </c>
      <c r="J58" s="56">
        <v>110340</v>
      </c>
      <c r="K58" s="56">
        <v>137280</v>
      </c>
      <c r="L58" s="56">
        <v>149964</v>
      </c>
      <c r="M58" s="56">
        <v>165432</v>
      </c>
      <c r="N58" s="56">
        <v>233100</v>
      </c>
      <c r="O58" s="56">
        <v>276564</v>
      </c>
    </row>
    <row r="59" spans="1:15" ht="15">
      <c r="A59" s="3">
        <v>58</v>
      </c>
      <c r="B59" s="56"/>
      <c r="C59" s="56">
        <v>51396</v>
      </c>
      <c r="D59" s="56">
        <v>57192</v>
      </c>
      <c r="E59" s="56">
        <v>66252</v>
      </c>
      <c r="F59" s="56">
        <v>77664</v>
      </c>
      <c r="G59" s="56">
        <v>77664</v>
      </c>
      <c r="H59" s="56">
        <v>92628</v>
      </c>
      <c r="I59" s="56">
        <v>92628</v>
      </c>
      <c r="J59" s="56">
        <v>110664</v>
      </c>
      <c r="K59" s="56">
        <v>137556</v>
      </c>
      <c r="L59" s="56">
        <v>150300</v>
      </c>
      <c r="M59" s="56">
        <v>165888</v>
      </c>
      <c r="N59" s="56">
        <v>233676</v>
      </c>
      <c r="O59" s="56">
        <v>277248</v>
      </c>
    </row>
    <row r="60" spans="1:15" ht="15">
      <c r="A60" s="3">
        <v>59</v>
      </c>
      <c r="B60" s="56"/>
      <c r="C60" s="56">
        <v>51492</v>
      </c>
      <c r="D60" s="56">
        <v>57420</v>
      </c>
      <c r="E60" s="56">
        <v>66432</v>
      </c>
      <c r="F60" s="56">
        <v>77892</v>
      </c>
      <c r="G60" s="56">
        <v>77892</v>
      </c>
      <c r="H60" s="56">
        <v>92808</v>
      </c>
      <c r="I60" s="56">
        <v>92808</v>
      </c>
      <c r="J60" s="56">
        <v>110880</v>
      </c>
      <c r="K60" s="56">
        <v>137904</v>
      </c>
      <c r="L60" s="56">
        <v>150720</v>
      </c>
      <c r="M60" s="56">
        <v>166308</v>
      </c>
      <c r="N60" s="56">
        <v>234252</v>
      </c>
      <c r="O60" s="56">
        <v>277980</v>
      </c>
    </row>
    <row r="61" spans="1:15" ht="15">
      <c r="A61" s="3">
        <v>60</v>
      </c>
      <c r="B61" s="56"/>
      <c r="C61" s="56">
        <v>51636</v>
      </c>
      <c r="D61" s="56">
        <v>57564</v>
      </c>
      <c r="E61" s="56">
        <v>66552</v>
      </c>
      <c r="F61" s="56">
        <v>78072</v>
      </c>
      <c r="G61" s="56">
        <v>78072</v>
      </c>
      <c r="H61" s="56">
        <v>93048</v>
      </c>
      <c r="I61" s="56">
        <v>93048</v>
      </c>
      <c r="J61" s="56">
        <v>111192</v>
      </c>
      <c r="K61" s="56">
        <v>138312</v>
      </c>
      <c r="L61" s="56">
        <v>151068</v>
      </c>
      <c r="M61" s="56">
        <v>166668</v>
      </c>
      <c r="N61" s="56">
        <v>234876</v>
      </c>
      <c r="O61" s="56">
        <v>278580</v>
      </c>
    </row>
    <row r="62" spans="1:15" ht="15">
      <c r="A62" s="3">
        <v>61</v>
      </c>
      <c r="B62" s="56"/>
      <c r="C62" s="56">
        <v>51732</v>
      </c>
      <c r="D62" s="56">
        <v>57696</v>
      </c>
      <c r="E62" s="56">
        <v>66780</v>
      </c>
      <c r="F62" s="56">
        <v>78276</v>
      </c>
      <c r="G62" s="56">
        <v>78276</v>
      </c>
      <c r="H62" s="56">
        <v>93312</v>
      </c>
      <c r="I62" s="56">
        <v>93312</v>
      </c>
      <c r="J62" s="56">
        <v>111468</v>
      </c>
      <c r="K62" s="56">
        <v>138564</v>
      </c>
      <c r="L62" s="56">
        <v>151476</v>
      </c>
      <c r="M62" s="56">
        <v>167148</v>
      </c>
      <c r="N62" s="56">
        <v>235428</v>
      </c>
      <c r="O62" s="56">
        <v>279360</v>
      </c>
    </row>
    <row r="63" spans="1:15" ht="15">
      <c r="A63" s="3">
        <v>62</v>
      </c>
      <c r="B63" s="56"/>
      <c r="C63" s="56">
        <v>51912</v>
      </c>
      <c r="D63" s="56">
        <v>57804</v>
      </c>
      <c r="E63" s="56">
        <v>66984</v>
      </c>
      <c r="F63" s="56">
        <v>78480</v>
      </c>
      <c r="G63" s="56">
        <v>78480</v>
      </c>
      <c r="H63" s="56">
        <v>93576</v>
      </c>
      <c r="I63" s="56">
        <v>93576</v>
      </c>
      <c r="J63" s="56">
        <v>111744</v>
      </c>
      <c r="K63" s="56">
        <v>138984</v>
      </c>
      <c r="L63" s="56">
        <v>151800</v>
      </c>
      <c r="M63" s="56">
        <v>167520</v>
      </c>
      <c r="N63" s="56">
        <v>236028</v>
      </c>
      <c r="O63" s="56">
        <v>280068</v>
      </c>
    </row>
    <row r="64" spans="1:15" ht="15">
      <c r="A64" s="3">
        <v>63</v>
      </c>
      <c r="B64" s="56"/>
      <c r="C64" s="56">
        <v>52008</v>
      </c>
      <c r="D64" s="56">
        <v>57960</v>
      </c>
      <c r="E64" s="56">
        <v>67092</v>
      </c>
      <c r="F64" s="56">
        <v>78636</v>
      </c>
      <c r="G64" s="56">
        <v>78636</v>
      </c>
      <c r="H64" s="56">
        <v>93768</v>
      </c>
      <c r="I64" s="56">
        <v>93768</v>
      </c>
      <c r="J64" s="56">
        <v>112032</v>
      </c>
      <c r="K64" s="56">
        <v>139296</v>
      </c>
      <c r="L64" s="56">
        <v>152184</v>
      </c>
      <c r="M64" s="56">
        <v>168000</v>
      </c>
      <c r="N64" s="56">
        <v>236664</v>
      </c>
      <c r="O64" s="56">
        <v>280788</v>
      </c>
    </row>
    <row r="65" spans="1:15" ht="15">
      <c r="A65" s="3">
        <v>64</v>
      </c>
      <c r="B65" s="56"/>
      <c r="C65" s="56">
        <v>52164</v>
      </c>
      <c r="D65" s="56">
        <v>58068</v>
      </c>
      <c r="E65" s="56">
        <v>67272</v>
      </c>
      <c r="F65" s="56">
        <v>78828</v>
      </c>
      <c r="G65" s="56">
        <v>78828</v>
      </c>
      <c r="H65" s="56">
        <v>94008</v>
      </c>
      <c r="I65" s="56">
        <v>94008</v>
      </c>
      <c r="J65" s="56">
        <v>112332</v>
      </c>
      <c r="K65" s="56">
        <v>139692</v>
      </c>
      <c r="L65" s="56">
        <v>152628</v>
      </c>
      <c r="M65" s="56">
        <v>168372</v>
      </c>
      <c r="N65" s="56">
        <v>237192</v>
      </c>
      <c r="O65" s="56">
        <v>281508</v>
      </c>
    </row>
    <row r="66" spans="1:15" ht="15">
      <c r="A66" s="3">
        <v>65</v>
      </c>
      <c r="B66" s="56"/>
      <c r="C66" s="56">
        <v>52296</v>
      </c>
      <c r="D66" s="56">
        <v>58224</v>
      </c>
      <c r="E66" s="56">
        <v>67416</v>
      </c>
      <c r="F66" s="56">
        <v>79032</v>
      </c>
      <c r="G66" s="56">
        <v>79032</v>
      </c>
      <c r="H66" s="56">
        <v>94284</v>
      </c>
      <c r="I66" s="56">
        <v>94284</v>
      </c>
      <c r="J66" s="56">
        <v>112608</v>
      </c>
      <c r="K66" s="56">
        <v>140028</v>
      </c>
      <c r="L66" s="56">
        <v>152964</v>
      </c>
      <c r="M66" s="56">
        <v>168852</v>
      </c>
      <c r="N66" s="56">
        <v>237840</v>
      </c>
      <c r="O66" s="56">
        <v>282144</v>
      </c>
    </row>
    <row r="67" spans="1:15" ht="15">
      <c r="A67" s="3">
        <v>66</v>
      </c>
      <c r="B67" s="56"/>
      <c r="C67" s="56">
        <v>52428</v>
      </c>
      <c r="D67" s="56">
        <v>58428</v>
      </c>
      <c r="E67" s="56">
        <v>67584</v>
      </c>
      <c r="F67" s="56">
        <v>79260</v>
      </c>
      <c r="G67" s="56">
        <v>79260</v>
      </c>
      <c r="H67" s="56">
        <v>94524</v>
      </c>
      <c r="I67" s="56">
        <v>94524</v>
      </c>
      <c r="J67" s="56">
        <v>112908</v>
      </c>
      <c r="K67" s="56">
        <v>140412</v>
      </c>
      <c r="L67" s="56">
        <v>153408</v>
      </c>
      <c r="M67" s="56">
        <v>169284</v>
      </c>
      <c r="N67" s="56">
        <v>238428</v>
      </c>
      <c r="O67" s="56">
        <v>282864</v>
      </c>
    </row>
    <row r="68" spans="1:15" ht="15">
      <c r="A68" s="3">
        <v>67</v>
      </c>
      <c r="B68" s="56"/>
      <c r="C68" s="56">
        <v>52572</v>
      </c>
      <c r="D68" s="56">
        <v>58572</v>
      </c>
      <c r="E68" s="56">
        <v>67836</v>
      </c>
      <c r="F68" s="56">
        <v>79416</v>
      </c>
      <c r="G68" s="56">
        <v>79416</v>
      </c>
      <c r="H68" s="56">
        <v>94740</v>
      </c>
      <c r="I68" s="56">
        <v>94740</v>
      </c>
      <c r="J68" s="56">
        <v>113208</v>
      </c>
      <c r="K68" s="56">
        <v>140760</v>
      </c>
      <c r="L68" s="56">
        <v>153768</v>
      </c>
      <c r="M68" s="56">
        <v>169692</v>
      </c>
      <c r="N68" s="56">
        <v>239064</v>
      </c>
      <c r="O68" s="56">
        <v>283584</v>
      </c>
    </row>
    <row r="69" spans="1:15" ht="15">
      <c r="A69" s="3">
        <v>68</v>
      </c>
      <c r="B69" s="56"/>
      <c r="C69" s="56">
        <v>52680</v>
      </c>
      <c r="D69" s="56">
        <v>58680</v>
      </c>
      <c r="E69" s="56">
        <v>67992</v>
      </c>
      <c r="F69" s="56">
        <v>79656</v>
      </c>
      <c r="G69" s="56">
        <v>79656</v>
      </c>
      <c r="H69" s="56">
        <v>95004</v>
      </c>
      <c r="I69" s="56">
        <v>95004</v>
      </c>
      <c r="J69" s="56">
        <v>113484</v>
      </c>
      <c r="K69" s="56">
        <v>141060</v>
      </c>
      <c r="L69" s="56">
        <v>154140</v>
      </c>
      <c r="M69" s="56">
        <v>170148</v>
      </c>
      <c r="N69" s="56">
        <v>239616</v>
      </c>
      <c r="O69" s="56">
        <v>284328</v>
      </c>
    </row>
    <row r="70" spans="1:15" ht="15">
      <c r="A70" s="3">
        <v>69</v>
      </c>
      <c r="B70" s="56"/>
      <c r="C70" s="56">
        <v>52788</v>
      </c>
      <c r="D70" s="56">
        <v>58860</v>
      </c>
      <c r="E70" s="56">
        <v>68184</v>
      </c>
      <c r="F70" s="56">
        <v>79884</v>
      </c>
      <c r="G70" s="56">
        <v>79884</v>
      </c>
      <c r="H70" s="56">
        <v>95244</v>
      </c>
      <c r="I70" s="56">
        <v>95244</v>
      </c>
      <c r="J70" s="56">
        <v>113808</v>
      </c>
      <c r="K70" s="56">
        <v>141468</v>
      </c>
      <c r="L70" s="56">
        <v>154572</v>
      </c>
      <c r="M70" s="56">
        <v>170556</v>
      </c>
      <c r="N70" s="56">
        <v>240228</v>
      </c>
      <c r="O70" s="56">
        <v>285024</v>
      </c>
    </row>
    <row r="71" spans="1:15" ht="15">
      <c r="A71" s="3">
        <v>70</v>
      </c>
      <c r="B71" s="56"/>
      <c r="C71" s="56">
        <v>53004</v>
      </c>
      <c r="D71" s="56">
        <v>59064</v>
      </c>
      <c r="E71" s="56">
        <v>68328</v>
      </c>
      <c r="F71" s="56">
        <v>80100</v>
      </c>
      <c r="G71" s="56">
        <v>80100</v>
      </c>
      <c r="H71" s="56">
        <v>95448</v>
      </c>
      <c r="I71" s="56">
        <v>95448</v>
      </c>
      <c r="J71" s="56">
        <v>114072</v>
      </c>
      <c r="K71" s="56">
        <v>141804</v>
      </c>
      <c r="L71" s="56">
        <v>154884</v>
      </c>
      <c r="M71" s="56">
        <v>170988</v>
      </c>
      <c r="N71" s="56">
        <v>240828</v>
      </c>
      <c r="O71" s="56">
        <v>285756</v>
      </c>
    </row>
    <row r="72" spans="1:15" ht="15">
      <c r="A72" s="3">
        <v>71</v>
      </c>
      <c r="B72" s="56"/>
      <c r="C72" s="56">
        <v>53100</v>
      </c>
      <c r="D72" s="56">
        <v>59196</v>
      </c>
      <c r="E72" s="56">
        <v>68508</v>
      </c>
      <c r="F72" s="56">
        <v>80256</v>
      </c>
      <c r="G72" s="56">
        <v>80256</v>
      </c>
      <c r="H72" s="56">
        <v>95700</v>
      </c>
      <c r="I72" s="56">
        <v>95700</v>
      </c>
      <c r="J72" s="56">
        <v>114312</v>
      </c>
      <c r="K72" s="56">
        <v>142248</v>
      </c>
      <c r="L72" s="56">
        <v>155340</v>
      </c>
      <c r="M72" s="56">
        <v>171432</v>
      </c>
      <c r="N72" s="56">
        <v>241416</v>
      </c>
      <c r="O72" s="56">
        <v>286452</v>
      </c>
    </row>
    <row r="73" spans="1:15" ht="15">
      <c r="A73" s="3">
        <v>72</v>
      </c>
      <c r="B73" s="56"/>
      <c r="C73" s="56">
        <v>53232</v>
      </c>
      <c r="D73" s="56">
        <v>59340</v>
      </c>
      <c r="E73" s="56">
        <v>68688</v>
      </c>
      <c r="F73" s="56">
        <v>80472</v>
      </c>
      <c r="G73" s="56">
        <v>80472</v>
      </c>
      <c r="H73" s="56">
        <v>95940</v>
      </c>
      <c r="I73" s="56">
        <v>95940</v>
      </c>
      <c r="J73" s="56">
        <v>114624</v>
      </c>
      <c r="K73" s="56">
        <v>142524</v>
      </c>
      <c r="L73" s="56">
        <v>155700</v>
      </c>
      <c r="M73" s="56">
        <v>171864</v>
      </c>
      <c r="N73" s="56">
        <v>242052</v>
      </c>
      <c r="O73" s="56">
        <v>287184</v>
      </c>
    </row>
    <row r="74" spans="1:15" ht="15">
      <c r="A74" s="3">
        <v>73</v>
      </c>
      <c r="B74" s="56"/>
      <c r="C74" s="56">
        <v>53376</v>
      </c>
      <c r="D74" s="56">
        <v>59472</v>
      </c>
      <c r="E74" s="56">
        <v>68844</v>
      </c>
      <c r="F74" s="56">
        <v>80688</v>
      </c>
      <c r="G74" s="56">
        <v>80688</v>
      </c>
      <c r="H74" s="56">
        <v>96168</v>
      </c>
      <c r="I74" s="56">
        <v>96168</v>
      </c>
      <c r="J74" s="56">
        <v>114924</v>
      </c>
      <c r="K74" s="56">
        <v>142908</v>
      </c>
      <c r="L74" s="56">
        <v>156132</v>
      </c>
      <c r="M74" s="56">
        <v>172272</v>
      </c>
      <c r="N74" s="56">
        <v>242652</v>
      </c>
      <c r="O74" s="56">
        <v>287904</v>
      </c>
    </row>
    <row r="75" spans="1:15" ht="15">
      <c r="A75" s="3">
        <v>74</v>
      </c>
      <c r="B75" s="56"/>
      <c r="C75" s="56"/>
      <c r="D75" s="56">
        <v>59628</v>
      </c>
      <c r="E75" s="56">
        <v>69036</v>
      </c>
      <c r="F75" s="56">
        <v>80916</v>
      </c>
      <c r="G75" s="56">
        <v>80916</v>
      </c>
      <c r="H75" s="56">
        <v>96492</v>
      </c>
      <c r="I75" s="56">
        <v>96492</v>
      </c>
      <c r="J75" s="56">
        <v>115224</v>
      </c>
      <c r="K75" s="56">
        <v>143268</v>
      </c>
      <c r="L75" s="56">
        <v>156480</v>
      </c>
      <c r="M75" s="56">
        <v>172728</v>
      </c>
      <c r="N75" s="56">
        <v>243276</v>
      </c>
      <c r="O75" s="56">
        <v>288684</v>
      </c>
    </row>
    <row r="76" spans="1:15" ht="15">
      <c r="A76" s="3">
        <v>75</v>
      </c>
      <c r="B76" s="56"/>
      <c r="C76" s="56"/>
      <c r="D76" s="56">
        <v>59796</v>
      </c>
      <c r="E76" s="56">
        <v>69204</v>
      </c>
      <c r="F76" s="56">
        <v>81132</v>
      </c>
      <c r="G76" s="56">
        <v>81132</v>
      </c>
      <c r="H76" s="56">
        <v>96696</v>
      </c>
      <c r="I76" s="56">
        <v>96696</v>
      </c>
      <c r="J76" s="56">
        <v>115488</v>
      </c>
      <c r="K76" s="56">
        <v>143616</v>
      </c>
      <c r="L76" s="56">
        <v>156936</v>
      </c>
      <c r="M76" s="56">
        <v>173136</v>
      </c>
      <c r="N76" s="56">
        <v>243912</v>
      </c>
      <c r="O76" s="56">
        <v>289392</v>
      </c>
    </row>
    <row r="77" spans="1:15" ht="15">
      <c r="A77" s="3">
        <v>76</v>
      </c>
      <c r="B77" s="56"/>
      <c r="C77" s="56"/>
      <c r="D77" s="56">
        <v>59976</v>
      </c>
      <c r="E77" s="56">
        <v>69372</v>
      </c>
      <c r="F77" s="56">
        <v>81276</v>
      </c>
      <c r="G77" s="56">
        <v>81276</v>
      </c>
      <c r="H77" s="56">
        <v>96924</v>
      </c>
      <c r="I77" s="56">
        <v>96924</v>
      </c>
      <c r="J77" s="56">
        <v>115860</v>
      </c>
      <c r="K77" s="56">
        <v>143976</v>
      </c>
      <c r="L77" s="56">
        <v>157296</v>
      </c>
      <c r="M77" s="56">
        <v>173556</v>
      </c>
      <c r="N77" s="56">
        <v>244512</v>
      </c>
      <c r="O77" s="56">
        <v>290028</v>
      </c>
    </row>
    <row r="78" spans="1:15" ht="15">
      <c r="A78" s="3">
        <v>77</v>
      </c>
      <c r="B78" s="56"/>
      <c r="C78" s="56"/>
      <c r="D78" s="56">
        <v>60144</v>
      </c>
      <c r="E78" s="56">
        <v>69564</v>
      </c>
      <c r="F78" s="56">
        <v>81576</v>
      </c>
      <c r="G78" s="56">
        <v>81576</v>
      </c>
      <c r="H78" s="56">
        <v>97200</v>
      </c>
      <c r="I78" s="56">
        <v>97200</v>
      </c>
      <c r="J78" s="56">
        <v>116088</v>
      </c>
      <c r="K78" s="56">
        <v>144396</v>
      </c>
      <c r="L78" s="56">
        <v>157728</v>
      </c>
      <c r="M78" s="56">
        <v>174036</v>
      </c>
      <c r="N78" s="56">
        <v>245136</v>
      </c>
      <c r="O78" s="56">
        <v>290796</v>
      </c>
    </row>
    <row r="79" spans="1:15" ht="15">
      <c r="A79" s="3">
        <v>78</v>
      </c>
      <c r="B79" s="56"/>
      <c r="C79" s="56"/>
      <c r="D79" s="56">
        <v>60240</v>
      </c>
      <c r="E79" s="56">
        <v>69732</v>
      </c>
      <c r="F79" s="56">
        <v>81744</v>
      </c>
      <c r="G79" s="56">
        <v>81744</v>
      </c>
      <c r="H79" s="56">
        <v>97416</v>
      </c>
      <c r="I79" s="56">
        <v>97416</v>
      </c>
      <c r="J79" s="56">
        <v>116316</v>
      </c>
      <c r="K79" s="56">
        <v>144708</v>
      </c>
      <c r="L79" s="56">
        <v>158112</v>
      </c>
      <c r="M79" s="56">
        <v>174432</v>
      </c>
      <c r="N79" s="56">
        <v>245748</v>
      </c>
      <c r="O79" s="56">
        <v>291528</v>
      </c>
    </row>
    <row r="80" spans="1:15" ht="15">
      <c r="A80" s="3">
        <v>79</v>
      </c>
      <c r="B80" s="56"/>
      <c r="C80" s="56"/>
      <c r="D80" s="56">
        <v>60420</v>
      </c>
      <c r="E80" s="56">
        <v>69960</v>
      </c>
      <c r="F80" s="56">
        <v>81936</v>
      </c>
      <c r="G80" s="56">
        <v>81936</v>
      </c>
      <c r="H80" s="56">
        <v>97644</v>
      </c>
      <c r="I80" s="56">
        <v>97644</v>
      </c>
      <c r="J80" s="56">
        <v>116712</v>
      </c>
      <c r="K80" s="56">
        <v>145020</v>
      </c>
      <c r="L80" s="56">
        <v>158484</v>
      </c>
      <c r="M80" s="56">
        <v>174912</v>
      </c>
      <c r="N80" s="56">
        <v>246360</v>
      </c>
      <c r="O80" s="56">
        <v>292332</v>
      </c>
    </row>
    <row r="81" spans="1:15" ht="15">
      <c r="A81" s="3">
        <v>80</v>
      </c>
      <c r="B81" s="56"/>
      <c r="C81" s="56"/>
      <c r="D81" s="56">
        <v>60552</v>
      </c>
      <c r="E81" s="56">
        <v>70104</v>
      </c>
      <c r="F81" s="56">
        <v>82116</v>
      </c>
      <c r="G81" s="56">
        <v>82116</v>
      </c>
      <c r="H81" s="56">
        <v>97908</v>
      </c>
      <c r="I81" s="56">
        <v>97908</v>
      </c>
      <c r="J81" s="56">
        <v>116988</v>
      </c>
      <c r="K81" s="56">
        <v>145476</v>
      </c>
      <c r="L81" s="56">
        <v>158904</v>
      </c>
      <c r="M81" s="56">
        <v>175308</v>
      </c>
      <c r="N81" s="56">
        <v>246984</v>
      </c>
      <c r="O81" s="56">
        <v>293004</v>
      </c>
    </row>
    <row r="82" spans="1:15" ht="15">
      <c r="A82" s="3">
        <v>81</v>
      </c>
      <c r="B82" s="56"/>
      <c r="C82" s="56"/>
      <c r="D82" s="56">
        <v>60720</v>
      </c>
      <c r="E82" s="56">
        <v>70284</v>
      </c>
      <c r="F82" s="56">
        <v>82344</v>
      </c>
      <c r="G82" s="56">
        <v>82344</v>
      </c>
      <c r="H82" s="56">
        <v>98184</v>
      </c>
      <c r="I82" s="56">
        <v>98184</v>
      </c>
      <c r="J82" s="56">
        <v>117276</v>
      </c>
      <c r="K82" s="56">
        <v>145824</v>
      </c>
      <c r="L82" s="56">
        <v>159288</v>
      </c>
      <c r="M82" s="56">
        <v>175776</v>
      </c>
      <c r="N82" s="56">
        <v>247656</v>
      </c>
      <c r="O82" s="56">
        <v>293748</v>
      </c>
    </row>
    <row r="83" spans="1:15" ht="15">
      <c r="A83" s="3">
        <v>82</v>
      </c>
      <c r="B83" s="56"/>
      <c r="C83" s="56"/>
      <c r="D83" s="56">
        <v>60912</v>
      </c>
      <c r="E83" s="56">
        <v>70428</v>
      </c>
      <c r="F83" s="56">
        <v>82572</v>
      </c>
      <c r="G83" s="56">
        <v>82572</v>
      </c>
      <c r="H83" s="56">
        <v>98436</v>
      </c>
      <c r="I83" s="56">
        <v>98436</v>
      </c>
      <c r="J83" s="56">
        <v>117612</v>
      </c>
      <c r="K83" s="56">
        <v>146232</v>
      </c>
      <c r="L83" s="56">
        <v>159708</v>
      </c>
      <c r="M83" s="56">
        <v>176220</v>
      </c>
      <c r="N83" s="56">
        <v>248196</v>
      </c>
      <c r="O83" s="56">
        <v>294456</v>
      </c>
    </row>
    <row r="84" spans="1:15" ht="15">
      <c r="A84" s="3">
        <v>83</v>
      </c>
      <c r="B84" s="56"/>
      <c r="C84" s="56"/>
      <c r="D84" s="56">
        <v>61068</v>
      </c>
      <c r="E84" s="56">
        <v>70596</v>
      </c>
      <c r="F84" s="56">
        <v>82752</v>
      </c>
      <c r="G84" s="56">
        <v>82752</v>
      </c>
      <c r="H84" s="56">
        <v>98712</v>
      </c>
      <c r="I84" s="56">
        <v>98712</v>
      </c>
      <c r="J84" s="56">
        <v>117888</v>
      </c>
      <c r="K84" s="56">
        <v>146556</v>
      </c>
      <c r="L84" s="56">
        <v>160068</v>
      </c>
      <c r="M84" s="56">
        <v>176628</v>
      </c>
      <c r="N84" s="56">
        <v>248844</v>
      </c>
      <c r="O84" s="56">
        <v>295224</v>
      </c>
    </row>
    <row r="85" spans="1:15" ht="15">
      <c r="A85" s="3">
        <v>84</v>
      </c>
      <c r="B85" s="56"/>
      <c r="C85" s="56"/>
      <c r="D85" s="56">
        <v>61176</v>
      </c>
      <c r="E85" s="56">
        <v>70836</v>
      </c>
      <c r="F85" s="56">
        <v>82980</v>
      </c>
      <c r="G85" s="56">
        <v>82980</v>
      </c>
      <c r="H85" s="56">
        <v>98940</v>
      </c>
      <c r="I85" s="56">
        <v>98940</v>
      </c>
      <c r="J85" s="56">
        <v>118140</v>
      </c>
      <c r="K85" s="56">
        <v>146904</v>
      </c>
      <c r="L85" s="56">
        <v>160524</v>
      </c>
      <c r="M85" s="56">
        <v>177120</v>
      </c>
      <c r="N85" s="56">
        <v>249468</v>
      </c>
      <c r="O85" s="56">
        <v>295908</v>
      </c>
    </row>
    <row r="86" spans="1:15" ht="15">
      <c r="A86" s="3">
        <v>85</v>
      </c>
      <c r="B86" s="56"/>
      <c r="C86" s="56"/>
      <c r="D86" s="56">
        <v>61320</v>
      </c>
      <c r="E86" s="56">
        <v>71004</v>
      </c>
      <c r="F86" s="56">
        <v>83220</v>
      </c>
      <c r="G86" s="56">
        <v>83220</v>
      </c>
      <c r="H86" s="56">
        <v>99156</v>
      </c>
      <c r="I86" s="56">
        <v>99156</v>
      </c>
      <c r="J86" s="56">
        <v>118488</v>
      </c>
      <c r="K86" s="56">
        <v>147360</v>
      </c>
      <c r="L86" s="56">
        <v>160932</v>
      </c>
      <c r="M86" s="56">
        <v>177552</v>
      </c>
      <c r="N86" s="56">
        <v>250128</v>
      </c>
      <c r="O86" s="56">
        <v>296736</v>
      </c>
    </row>
    <row r="87" spans="1:15" ht="15">
      <c r="A87" s="3">
        <v>86</v>
      </c>
      <c r="B87" s="56"/>
      <c r="C87" s="56"/>
      <c r="D87" s="56">
        <v>61524</v>
      </c>
      <c r="E87" s="56">
        <v>71196</v>
      </c>
      <c r="F87" s="56">
        <v>83400</v>
      </c>
      <c r="G87" s="56">
        <v>83400</v>
      </c>
      <c r="H87" s="56">
        <v>99444</v>
      </c>
      <c r="I87" s="56">
        <v>99444</v>
      </c>
      <c r="J87" s="56">
        <v>118800</v>
      </c>
      <c r="K87" s="56">
        <v>147672</v>
      </c>
      <c r="L87" s="56">
        <v>161304</v>
      </c>
      <c r="M87" s="56">
        <v>178044</v>
      </c>
      <c r="N87" s="56">
        <v>250752</v>
      </c>
      <c r="O87" s="56">
        <v>297480</v>
      </c>
    </row>
    <row r="88" spans="1:15" ht="15">
      <c r="A88" s="3">
        <v>87</v>
      </c>
      <c r="B88" s="56"/>
      <c r="C88" s="56"/>
      <c r="D88" s="56">
        <v>61656</v>
      </c>
      <c r="E88" s="56">
        <v>71352</v>
      </c>
      <c r="F88" s="56">
        <v>83628</v>
      </c>
      <c r="G88" s="56">
        <v>83628</v>
      </c>
      <c r="H88" s="56">
        <v>99696</v>
      </c>
      <c r="I88" s="56">
        <v>99696</v>
      </c>
      <c r="J88" s="56">
        <v>119076</v>
      </c>
      <c r="K88" s="56">
        <v>147972</v>
      </c>
      <c r="L88" s="56">
        <v>161724</v>
      </c>
      <c r="M88" s="56">
        <v>178488</v>
      </c>
      <c r="N88" s="56">
        <v>251328</v>
      </c>
      <c r="O88" s="56">
        <v>298224</v>
      </c>
    </row>
    <row r="89" spans="1:15" ht="15">
      <c r="A89" s="3">
        <v>88</v>
      </c>
      <c r="B89" s="56"/>
      <c r="C89" s="56"/>
      <c r="D89" s="56">
        <v>61848</v>
      </c>
      <c r="E89" s="56">
        <v>71544</v>
      </c>
      <c r="F89" s="56">
        <v>83796</v>
      </c>
      <c r="G89" s="56">
        <v>83796</v>
      </c>
      <c r="H89" s="56">
        <v>99960</v>
      </c>
      <c r="I89" s="56">
        <v>99960</v>
      </c>
      <c r="J89" s="56">
        <v>119376</v>
      </c>
      <c r="K89" s="56">
        <v>148440</v>
      </c>
      <c r="L89" s="56">
        <v>162168</v>
      </c>
      <c r="M89" s="56">
        <v>178932</v>
      </c>
      <c r="N89" s="56">
        <v>251988</v>
      </c>
      <c r="O89" s="56">
        <v>298944</v>
      </c>
    </row>
    <row r="90" spans="1:15" ht="15">
      <c r="A90" s="3">
        <v>89</v>
      </c>
      <c r="B90" s="56"/>
      <c r="C90" s="56"/>
      <c r="D90" s="56">
        <v>62004</v>
      </c>
      <c r="E90" s="56">
        <v>71772</v>
      </c>
      <c r="F90" s="56">
        <v>84072</v>
      </c>
      <c r="G90" s="56">
        <v>84072</v>
      </c>
      <c r="H90" s="56">
        <v>100152</v>
      </c>
      <c r="I90" s="56">
        <v>100152</v>
      </c>
      <c r="J90" s="56">
        <v>119724</v>
      </c>
      <c r="K90" s="56">
        <v>148800</v>
      </c>
      <c r="L90" s="56">
        <v>162576</v>
      </c>
      <c r="M90" s="56">
        <v>179400</v>
      </c>
      <c r="N90" s="56">
        <v>252636</v>
      </c>
      <c r="O90" s="56">
        <v>299736</v>
      </c>
    </row>
    <row r="91" spans="1:15" ht="15">
      <c r="A91" s="3">
        <v>90</v>
      </c>
      <c r="B91" s="56"/>
      <c r="C91" s="56"/>
      <c r="D91" s="56"/>
      <c r="E91" s="56">
        <v>71904</v>
      </c>
      <c r="F91" s="56">
        <v>84240</v>
      </c>
      <c r="G91" s="56">
        <v>84240</v>
      </c>
      <c r="H91" s="56">
        <v>100452</v>
      </c>
      <c r="I91" s="56">
        <v>100452</v>
      </c>
      <c r="J91" s="56">
        <v>119988</v>
      </c>
      <c r="K91" s="56">
        <v>149196</v>
      </c>
      <c r="L91" s="56">
        <v>163008</v>
      </c>
      <c r="M91" s="56">
        <v>179844</v>
      </c>
      <c r="N91" s="56">
        <v>253260</v>
      </c>
      <c r="O91" s="56">
        <v>300528</v>
      </c>
    </row>
    <row r="92" spans="1:15" ht="15">
      <c r="A92" s="3">
        <v>91</v>
      </c>
      <c r="B92" s="56"/>
      <c r="C92" s="56"/>
      <c r="D92" s="56"/>
      <c r="E92" s="56"/>
      <c r="F92" s="56">
        <v>84444</v>
      </c>
      <c r="G92" s="56">
        <v>84444</v>
      </c>
      <c r="H92" s="56">
        <v>100728</v>
      </c>
      <c r="I92" s="56">
        <v>100728</v>
      </c>
      <c r="J92" s="56">
        <v>120276</v>
      </c>
      <c r="K92" s="56">
        <v>149496</v>
      </c>
      <c r="L92" s="56">
        <v>163380</v>
      </c>
      <c r="M92" s="56">
        <v>180300</v>
      </c>
      <c r="N92" s="56">
        <v>253920</v>
      </c>
      <c r="O92" s="56">
        <v>301236</v>
      </c>
    </row>
    <row r="93" spans="1:15" ht="15">
      <c r="A93" s="3">
        <v>92</v>
      </c>
      <c r="B93" s="56"/>
      <c r="C93" s="56"/>
      <c r="D93" s="56"/>
      <c r="E93" s="56"/>
      <c r="F93" s="56">
        <v>84696</v>
      </c>
      <c r="G93" s="56">
        <v>84696</v>
      </c>
      <c r="H93" s="56">
        <v>100956</v>
      </c>
      <c r="I93" s="56">
        <v>100956</v>
      </c>
      <c r="J93" s="56">
        <v>120588</v>
      </c>
      <c r="K93" s="56"/>
      <c r="L93" s="56"/>
      <c r="M93" s="56">
        <v>180708</v>
      </c>
      <c r="N93" s="56">
        <v>254580</v>
      </c>
      <c r="O93" s="56">
        <v>301956</v>
      </c>
    </row>
    <row r="94" spans="1:15" ht="15">
      <c r="A94" s="3">
        <v>93</v>
      </c>
      <c r="B94" s="56"/>
      <c r="C94" s="56"/>
      <c r="D94" s="56"/>
      <c r="E94" s="56"/>
      <c r="F94" s="56">
        <v>84948</v>
      </c>
      <c r="G94" s="56">
        <v>84948</v>
      </c>
      <c r="H94" s="56">
        <v>101184</v>
      </c>
      <c r="I94" s="56">
        <v>101184</v>
      </c>
      <c r="J94" s="56">
        <v>120912</v>
      </c>
      <c r="K94" s="56"/>
      <c r="L94" s="56"/>
      <c r="M94" s="56">
        <v>181236</v>
      </c>
      <c r="N94" s="56">
        <v>255168</v>
      </c>
      <c r="O94" s="56">
        <v>302748</v>
      </c>
    </row>
    <row r="95" spans="1:15" ht="15">
      <c r="A95" s="3">
        <v>94</v>
      </c>
      <c r="B95" s="56"/>
      <c r="C95" s="56"/>
      <c r="D95" s="56"/>
      <c r="E95" s="56"/>
      <c r="F95" s="56">
        <v>85152</v>
      </c>
      <c r="G95" s="56">
        <v>85152</v>
      </c>
      <c r="H95" s="56">
        <v>101508</v>
      </c>
      <c r="I95" s="56">
        <v>101508</v>
      </c>
      <c r="J95" s="56">
        <v>121236</v>
      </c>
      <c r="K95" s="56"/>
      <c r="L95" s="56"/>
      <c r="M95" s="56">
        <v>181656</v>
      </c>
      <c r="N95" s="56"/>
      <c r="O95" s="56"/>
    </row>
    <row r="96" spans="1:15" ht="15">
      <c r="A96" s="3">
        <v>95</v>
      </c>
      <c r="B96" s="56"/>
      <c r="C96" s="56"/>
      <c r="D96" s="56"/>
      <c r="E96" s="56"/>
      <c r="F96" s="56">
        <v>85344</v>
      </c>
      <c r="G96" s="56">
        <v>85344</v>
      </c>
      <c r="H96" s="56">
        <v>101724</v>
      </c>
      <c r="I96" s="56">
        <v>101724</v>
      </c>
      <c r="J96" s="56">
        <v>121524</v>
      </c>
      <c r="K96" s="56"/>
      <c r="L96" s="56"/>
      <c r="M96" s="56">
        <v>182100</v>
      </c>
      <c r="N96" s="56"/>
      <c r="O96" s="56"/>
    </row>
    <row r="97" spans="1:15" ht="15">
      <c r="A97" s="3">
        <v>96</v>
      </c>
      <c r="B97" s="56"/>
      <c r="C97" s="56"/>
      <c r="D97" s="56"/>
      <c r="E97" s="56"/>
      <c r="F97" s="56">
        <v>85572</v>
      </c>
      <c r="G97" s="56">
        <v>85572</v>
      </c>
      <c r="H97" s="56">
        <v>102000</v>
      </c>
      <c r="I97" s="56">
        <v>102000</v>
      </c>
      <c r="J97" s="56">
        <v>121812</v>
      </c>
      <c r="K97" s="56"/>
      <c r="L97" s="56"/>
      <c r="M97" s="56">
        <v>182592</v>
      </c>
      <c r="N97" s="56"/>
      <c r="O97" s="56"/>
    </row>
    <row r="98" spans="1:15" ht="15">
      <c r="A98" s="3">
        <v>97</v>
      </c>
      <c r="B98" s="56"/>
      <c r="C98" s="56"/>
      <c r="D98" s="56"/>
      <c r="E98" s="56"/>
      <c r="F98" s="56">
        <v>85764</v>
      </c>
      <c r="G98" s="56">
        <v>85764</v>
      </c>
      <c r="H98" s="56">
        <v>102276</v>
      </c>
      <c r="I98" s="56">
        <v>102276</v>
      </c>
      <c r="J98" s="56">
        <v>122148</v>
      </c>
      <c r="K98" s="56"/>
      <c r="L98" s="56"/>
      <c r="M98" s="56">
        <v>183048</v>
      </c>
      <c r="N98" s="56"/>
      <c r="O98" s="56"/>
    </row>
    <row r="99" spans="1:15" ht="15">
      <c r="A99" s="3">
        <v>98</v>
      </c>
      <c r="B99" s="56"/>
      <c r="C99" s="56"/>
      <c r="D99" s="56"/>
      <c r="E99" s="56"/>
      <c r="F99" s="56">
        <v>86028</v>
      </c>
      <c r="G99" s="56">
        <v>86028</v>
      </c>
      <c r="H99" s="56">
        <v>102540</v>
      </c>
      <c r="I99" s="56">
        <v>102540</v>
      </c>
      <c r="J99" s="56">
        <v>122448</v>
      </c>
      <c r="K99" s="56"/>
      <c r="L99" s="56"/>
      <c r="M99" s="56">
        <v>183492</v>
      </c>
      <c r="N99" s="56"/>
      <c r="O99" s="56"/>
    </row>
    <row r="100" spans="1:15" ht="15">
      <c r="A100" s="3">
        <v>99</v>
      </c>
      <c r="B100" s="56"/>
      <c r="C100" s="56"/>
      <c r="D100" s="56"/>
      <c r="E100" s="56"/>
      <c r="F100" s="56">
        <v>86220</v>
      </c>
      <c r="G100" s="56">
        <v>86220</v>
      </c>
      <c r="H100" s="56"/>
      <c r="I100" s="56">
        <v>102768</v>
      </c>
      <c r="J100" s="56">
        <v>122784</v>
      </c>
      <c r="K100" s="56"/>
      <c r="L100" s="56"/>
      <c r="M100" s="56">
        <v>183936</v>
      </c>
      <c r="N100" s="56"/>
      <c r="O100" s="56"/>
    </row>
    <row r="101" spans="1:15" ht="15">
      <c r="A101" s="3">
        <v>100</v>
      </c>
      <c r="B101" s="56"/>
      <c r="C101" s="56"/>
      <c r="D101" s="56"/>
      <c r="E101" s="56"/>
      <c r="F101" s="56"/>
      <c r="G101" s="55">
        <v>86436</v>
      </c>
      <c r="H101" s="56"/>
      <c r="I101" s="55">
        <v>103032</v>
      </c>
      <c r="J101" s="56"/>
      <c r="K101" s="56"/>
      <c r="L101" s="56"/>
      <c r="M101" s="55">
        <v>184440</v>
      </c>
      <c r="N101" s="56"/>
      <c r="O101" s="56"/>
    </row>
    <row r="102" spans="1:15" ht="15">
      <c r="A102" s="3">
        <v>101</v>
      </c>
      <c r="B102" s="56"/>
      <c r="C102" s="56"/>
      <c r="D102" s="56"/>
      <c r="E102" s="56"/>
      <c r="F102" s="56"/>
      <c r="G102" s="56">
        <v>86652</v>
      </c>
      <c r="H102" s="56"/>
      <c r="I102" s="56">
        <v>103284</v>
      </c>
      <c r="J102" s="56"/>
      <c r="K102" s="56"/>
      <c r="L102" s="56"/>
      <c r="M102" s="56">
        <v>184848</v>
      </c>
      <c r="N102" s="56"/>
      <c r="O102" s="56"/>
    </row>
    <row r="103" spans="1:15" ht="15">
      <c r="A103" s="3">
        <v>102</v>
      </c>
      <c r="B103" s="56"/>
      <c r="C103" s="56"/>
      <c r="D103" s="56"/>
      <c r="E103" s="56"/>
      <c r="F103" s="56"/>
      <c r="G103" s="56">
        <v>86868</v>
      </c>
      <c r="H103" s="56"/>
      <c r="I103" s="56">
        <v>103596</v>
      </c>
      <c r="J103" s="56"/>
      <c r="K103" s="56"/>
      <c r="L103" s="56"/>
      <c r="M103" s="56">
        <v>185352</v>
      </c>
      <c r="N103" s="56"/>
      <c r="O103" s="56"/>
    </row>
    <row r="104" spans="1:15" ht="15">
      <c r="A104" s="3">
        <v>103</v>
      </c>
      <c r="B104" s="56"/>
      <c r="C104" s="56"/>
      <c r="D104" s="56"/>
      <c r="E104" s="56"/>
      <c r="F104" s="56"/>
      <c r="G104" s="56">
        <v>87156</v>
      </c>
      <c r="H104" s="56"/>
      <c r="I104" s="56">
        <v>103824</v>
      </c>
      <c r="J104" s="56"/>
      <c r="K104" s="56"/>
      <c r="L104" s="56"/>
      <c r="M104" s="56">
        <v>185796</v>
      </c>
      <c r="N104" s="56"/>
      <c r="O104" s="56"/>
    </row>
    <row r="105" spans="1:15" ht="15">
      <c r="A105" s="3">
        <v>104</v>
      </c>
      <c r="B105" s="56"/>
      <c r="C105" s="56"/>
      <c r="D105" s="56"/>
      <c r="E105" s="56"/>
      <c r="F105" s="56"/>
      <c r="G105" s="56">
        <v>87324</v>
      </c>
      <c r="H105" s="56"/>
      <c r="I105" s="56">
        <v>104112</v>
      </c>
      <c r="J105" s="56"/>
      <c r="K105" s="56"/>
      <c r="L105" s="56"/>
      <c r="M105" s="56">
        <v>186288</v>
      </c>
      <c r="N105" s="56"/>
      <c r="O105" s="56"/>
    </row>
    <row r="106" spans="1:15" ht="15">
      <c r="A106" s="3">
        <v>105</v>
      </c>
      <c r="B106" s="56"/>
      <c r="C106" s="56"/>
      <c r="D106" s="56"/>
      <c r="E106" s="56"/>
      <c r="F106" s="56"/>
      <c r="G106" s="56">
        <v>87516</v>
      </c>
      <c r="H106" s="56"/>
      <c r="I106" s="56">
        <v>104340</v>
      </c>
      <c r="J106" s="56"/>
      <c r="K106" s="56"/>
      <c r="L106" s="56"/>
      <c r="M106" s="56">
        <v>186720</v>
      </c>
      <c r="N106" s="56"/>
      <c r="O106" s="56"/>
    </row>
    <row r="107" spans="1:15" ht="15">
      <c r="A107" s="3">
        <v>106</v>
      </c>
      <c r="B107" s="56"/>
      <c r="C107" s="56"/>
      <c r="D107" s="56"/>
      <c r="E107" s="56"/>
      <c r="F107" s="56"/>
      <c r="G107" s="56">
        <v>87756</v>
      </c>
      <c r="H107" s="56"/>
      <c r="I107" s="56">
        <v>104604</v>
      </c>
      <c r="J107" s="56"/>
      <c r="K107" s="56"/>
      <c r="L107" s="56"/>
      <c r="M107" s="56">
        <v>187236</v>
      </c>
      <c r="N107" s="56"/>
      <c r="O107" s="56"/>
    </row>
    <row r="108" spans="1:15" ht="15">
      <c r="A108" s="3">
        <v>107</v>
      </c>
      <c r="B108" s="56"/>
      <c r="C108" s="56"/>
      <c r="D108" s="56"/>
      <c r="E108" s="56"/>
      <c r="F108" s="56"/>
      <c r="G108" s="56">
        <v>87984</v>
      </c>
      <c r="H108" s="56"/>
      <c r="I108" s="56">
        <v>104928</v>
      </c>
      <c r="J108" s="56"/>
      <c r="K108" s="56"/>
      <c r="L108" s="56"/>
      <c r="M108" s="56">
        <v>187680</v>
      </c>
      <c r="N108" s="56"/>
      <c r="O108" s="56"/>
    </row>
    <row r="109" spans="1:15" ht="15">
      <c r="A109" s="3">
        <v>108</v>
      </c>
      <c r="B109" s="56"/>
      <c r="C109" s="56"/>
      <c r="D109" s="56"/>
      <c r="E109" s="56"/>
      <c r="F109" s="56"/>
      <c r="G109" s="56">
        <v>88236</v>
      </c>
      <c r="H109" s="56"/>
      <c r="I109" s="56">
        <v>105156</v>
      </c>
      <c r="J109" s="56"/>
      <c r="K109" s="56"/>
      <c r="L109" s="56"/>
      <c r="M109" s="56">
        <v>188160</v>
      </c>
      <c r="N109" s="56"/>
      <c r="O109" s="56"/>
    </row>
    <row r="110" spans="1:15" ht="15">
      <c r="A110" s="3">
        <v>109</v>
      </c>
      <c r="B110" s="56"/>
      <c r="C110" s="56"/>
      <c r="D110" s="56"/>
      <c r="E110" s="56"/>
      <c r="F110" s="56"/>
      <c r="G110" s="56">
        <v>88392</v>
      </c>
      <c r="H110" s="56"/>
      <c r="I110" s="56">
        <v>105432</v>
      </c>
      <c r="J110" s="56"/>
      <c r="K110" s="56"/>
      <c r="L110" s="56"/>
      <c r="M110" s="56">
        <v>188628</v>
      </c>
      <c r="N110" s="56"/>
      <c r="O110" s="56"/>
    </row>
    <row r="111" spans="1:15" ht="15">
      <c r="A111" s="3">
        <v>110</v>
      </c>
      <c r="B111" s="56"/>
      <c r="C111" s="56"/>
      <c r="D111" s="56"/>
      <c r="E111" s="56"/>
      <c r="F111" s="56"/>
      <c r="G111" s="56">
        <v>88668</v>
      </c>
      <c r="H111" s="56"/>
      <c r="I111" s="56">
        <v>105672</v>
      </c>
      <c r="J111" s="56"/>
      <c r="K111" s="56"/>
      <c r="L111" s="56"/>
      <c r="M111" s="56">
        <v>189120</v>
      </c>
      <c r="N111" s="56"/>
      <c r="O111" s="56"/>
    </row>
    <row r="112" spans="1:15" ht="15">
      <c r="A112" s="3">
        <v>111</v>
      </c>
      <c r="B112" s="56"/>
      <c r="C112" s="56"/>
      <c r="D112" s="56"/>
      <c r="E112" s="56"/>
      <c r="F112" s="56"/>
      <c r="G112" s="56">
        <v>88908</v>
      </c>
      <c r="H112" s="56"/>
      <c r="I112" s="56">
        <v>105948</v>
      </c>
      <c r="J112" s="56"/>
      <c r="K112" s="56"/>
      <c r="L112" s="56"/>
      <c r="M112" s="56">
        <v>189600</v>
      </c>
      <c r="N112" s="56"/>
      <c r="O112" s="56"/>
    </row>
    <row r="113" spans="1:15" ht="15">
      <c r="A113" s="3">
        <v>112</v>
      </c>
      <c r="B113" s="56"/>
      <c r="C113" s="56"/>
      <c r="D113" s="56"/>
      <c r="E113" s="56"/>
      <c r="F113" s="56"/>
      <c r="G113" s="56">
        <v>89136</v>
      </c>
      <c r="H113" s="56"/>
      <c r="I113" s="56">
        <v>106236</v>
      </c>
      <c r="J113" s="56"/>
      <c r="K113" s="56"/>
      <c r="L113" s="56"/>
      <c r="M113" s="56">
        <v>190104</v>
      </c>
      <c r="N113" s="56"/>
      <c r="O113" s="56"/>
    </row>
    <row r="114" spans="1:15" ht="15">
      <c r="A114" s="3">
        <v>113</v>
      </c>
      <c r="B114" s="56"/>
      <c r="C114" s="56"/>
      <c r="D114" s="56"/>
      <c r="E114" s="56"/>
      <c r="F114" s="56"/>
      <c r="G114" s="56">
        <v>89364</v>
      </c>
      <c r="H114" s="56"/>
      <c r="I114" s="56">
        <v>106488</v>
      </c>
      <c r="J114" s="56"/>
      <c r="K114" s="56"/>
      <c r="L114" s="56"/>
      <c r="M114" s="56">
        <v>190584</v>
      </c>
      <c r="N114" s="56"/>
      <c r="O114" s="56"/>
    </row>
    <row r="115" spans="1:15" ht="15">
      <c r="A115" s="3">
        <v>114</v>
      </c>
      <c r="B115" s="56"/>
      <c r="C115" s="56"/>
      <c r="D115" s="56"/>
      <c r="E115" s="56"/>
      <c r="F115" s="56"/>
      <c r="G115" s="56">
        <v>89604</v>
      </c>
      <c r="H115" s="56"/>
      <c r="I115" s="56">
        <v>106788</v>
      </c>
      <c r="J115" s="56"/>
      <c r="K115" s="56"/>
      <c r="L115" s="56"/>
      <c r="M115" s="56">
        <v>191076</v>
      </c>
      <c r="N115" s="56"/>
      <c r="O115" s="56"/>
    </row>
    <row r="116" spans="1:15" ht="15">
      <c r="A116" s="3">
        <v>115</v>
      </c>
      <c r="B116" s="56"/>
      <c r="C116" s="56"/>
      <c r="D116" s="56"/>
      <c r="E116" s="56"/>
      <c r="F116" s="56"/>
      <c r="G116" s="56">
        <v>89832</v>
      </c>
      <c r="H116" s="56"/>
      <c r="I116" s="56">
        <v>107040</v>
      </c>
      <c r="J116" s="56"/>
      <c r="K116" s="56"/>
      <c r="L116" s="56"/>
      <c r="M116" s="56">
        <v>191508</v>
      </c>
      <c r="N116" s="56"/>
      <c r="O116" s="56"/>
    </row>
    <row r="117" spans="1:15" ht="15">
      <c r="A117" s="3">
        <v>116</v>
      </c>
      <c r="B117" s="56"/>
      <c r="C117" s="56"/>
      <c r="D117" s="56"/>
      <c r="E117" s="56"/>
      <c r="F117" s="56"/>
      <c r="G117" s="56">
        <v>90084</v>
      </c>
      <c r="H117" s="56"/>
      <c r="I117" s="56">
        <v>107280</v>
      </c>
      <c r="J117" s="56"/>
      <c r="K117" s="56"/>
      <c r="L117" s="56"/>
      <c r="M117" s="56">
        <v>192024</v>
      </c>
      <c r="N117" s="56"/>
      <c r="O117" s="56"/>
    </row>
    <row r="118" spans="1:15" ht="15">
      <c r="A118" s="3">
        <v>117</v>
      </c>
      <c r="B118" s="56"/>
      <c r="C118" s="56"/>
      <c r="D118" s="56"/>
      <c r="E118" s="56"/>
      <c r="F118" s="56"/>
      <c r="G118" s="56">
        <v>90264</v>
      </c>
      <c r="H118" s="56"/>
      <c r="I118" s="56">
        <v>107628</v>
      </c>
      <c r="J118" s="56"/>
      <c r="K118" s="56"/>
      <c r="L118" s="56"/>
      <c r="M118" s="56">
        <v>192468</v>
      </c>
      <c r="N118" s="56"/>
      <c r="O118" s="56"/>
    </row>
    <row r="119" spans="1:15" ht="15">
      <c r="A119" s="3">
        <v>118</v>
      </c>
      <c r="B119" s="56"/>
      <c r="C119" s="56"/>
      <c r="D119" s="56"/>
      <c r="E119" s="56"/>
      <c r="F119" s="56"/>
      <c r="G119" s="56">
        <v>90492</v>
      </c>
      <c r="H119" s="56"/>
      <c r="I119" s="56">
        <v>107832</v>
      </c>
      <c r="J119" s="56"/>
      <c r="K119" s="56"/>
      <c r="L119" s="56"/>
      <c r="M119" s="56">
        <v>192984</v>
      </c>
      <c r="N119" s="56"/>
      <c r="O119" s="56"/>
    </row>
    <row r="120" spans="1:15" ht="15">
      <c r="A120" s="3">
        <v>119</v>
      </c>
      <c r="B120" s="56"/>
      <c r="C120" s="56"/>
      <c r="D120" s="56"/>
      <c r="E120" s="56"/>
      <c r="F120" s="56"/>
      <c r="G120" s="56">
        <v>90732</v>
      </c>
      <c r="H120" s="56"/>
      <c r="I120" s="56">
        <v>108108</v>
      </c>
      <c r="J120" s="56"/>
      <c r="K120" s="56"/>
      <c r="L120" s="56"/>
      <c r="M120" s="56">
        <v>193488</v>
      </c>
      <c r="N120" s="56"/>
      <c r="O120" s="56"/>
    </row>
    <row r="121" spans="1:15" ht="15">
      <c r="A121" s="3">
        <v>120</v>
      </c>
      <c r="B121" s="56"/>
      <c r="C121" s="56"/>
      <c r="D121" s="56"/>
      <c r="E121" s="56"/>
      <c r="F121" s="56"/>
      <c r="G121" s="56">
        <v>90996</v>
      </c>
      <c r="H121" s="56"/>
      <c r="I121" s="56">
        <v>108444</v>
      </c>
      <c r="J121" s="56"/>
      <c r="K121" s="56"/>
      <c r="L121" s="56"/>
      <c r="M121" s="56">
        <v>193932</v>
      </c>
      <c r="N121" s="56"/>
      <c r="O121" s="56"/>
    </row>
    <row r="122" spans="1:15" ht="15">
      <c r="A122" s="3">
        <v>121</v>
      </c>
      <c r="B122" s="56"/>
      <c r="C122" s="56"/>
      <c r="D122" s="56"/>
      <c r="E122" s="56"/>
      <c r="F122" s="56"/>
      <c r="G122" s="56">
        <v>91200</v>
      </c>
      <c r="H122" s="56"/>
      <c r="I122" s="56">
        <v>108708</v>
      </c>
      <c r="J122" s="56"/>
      <c r="K122" s="56"/>
      <c r="L122" s="56"/>
      <c r="M122" s="56">
        <v>194496</v>
      </c>
      <c r="N122" s="56"/>
      <c r="O122" s="56"/>
    </row>
    <row r="123" spans="1:15" ht="15">
      <c r="A123" s="3">
        <v>122</v>
      </c>
      <c r="B123" s="56"/>
      <c r="C123" s="56"/>
      <c r="D123" s="56"/>
      <c r="E123" s="56"/>
      <c r="F123" s="56"/>
      <c r="G123" s="56">
        <v>91416</v>
      </c>
      <c r="H123" s="56"/>
      <c r="I123" s="56">
        <v>108984</v>
      </c>
      <c r="J123" s="56"/>
      <c r="K123" s="56"/>
      <c r="L123" s="56"/>
      <c r="M123" s="56">
        <v>194952</v>
      </c>
      <c r="N123" s="56"/>
      <c r="O123" s="56"/>
    </row>
    <row r="124" spans="1:15" ht="15">
      <c r="A124" s="3">
        <v>123</v>
      </c>
      <c r="B124" s="56"/>
      <c r="C124" s="56"/>
      <c r="D124" s="56"/>
      <c r="E124" s="56"/>
      <c r="F124" s="56"/>
      <c r="G124" s="56">
        <v>91656</v>
      </c>
      <c r="H124" s="56"/>
      <c r="I124" s="56">
        <v>109188</v>
      </c>
      <c r="J124" s="56"/>
      <c r="K124" s="56"/>
      <c r="L124" s="56"/>
      <c r="M124" s="56">
        <v>195444</v>
      </c>
      <c r="N124" s="56"/>
      <c r="O124" s="56"/>
    </row>
    <row r="125" spans="1:15" ht="15">
      <c r="A125" s="3">
        <v>124</v>
      </c>
      <c r="B125" s="56"/>
      <c r="C125" s="56"/>
      <c r="D125" s="56"/>
      <c r="E125" s="56"/>
      <c r="F125" s="56"/>
      <c r="G125" s="56">
        <v>91848</v>
      </c>
      <c r="H125" s="56"/>
      <c r="I125" s="56">
        <v>109572</v>
      </c>
      <c r="J125" s="56"/>
      <c r="K125" s="56"/>
      <c r="L125" s="56"/>
      <c r="M125" s="56">
        <v>195948</v>
      </c>
      <c r="N125" s="56"/>
      <c r="O125" s="56"/>
    </row>
    <row r="126" spans="1:15" ht="15">
      <c r="A126" s="3">
        <v>125</v>
      </c>
      <c r="B126" s="56"/>
      <c r="C126" s="56"/>
      <c r="D126" s="56"/>
      <c r="E126" s="56"/>
      <c r="F126" s="56"/>
      <c r="G126" s="56">
        <v>92112</v>
      </c>
      <c r="H126" s="56"/>
      <c r="I126" s="56">
        <v>109812</v>
      </c>
      <c r="J126" s="56"/>
      <c r="K126" s="56"/>
      <c r="L126" s="56"/>
      <c r="M126" s="56">
        <v>196428</v>
      </c>
      <c r="N126" s="56"/>
      <c r="O126" s="56"/>
    </row>
    <row r="127" spans="1:15" ht="15">
      <c r="A127" s="3">
        <v>126</v>
      </c>
      <c r="B127" s="56"/>
      <c r="C127" s="56"/>
      <c r="D127" s="56"/>
      <c r="E127" s="56"/>
      <c r="F127" s="56"/>
      <c r="G127" s="56">
        <v>92328</v>
      </c>
      <c r="H127" s="56"/>
      <c r="I127" s="56">
        <v>110040</v>
      </c>
      <c r="J127" s="56"/>
      <c r="K127" s="56"/>
      <c r="L127" s="56"/>
      <c r="M127" s="56">
        <v>196920</v>
      </c>
      <c r="N127" s="56"/>
      <c r="O127" s="56"/>
    </row>
    <row r="128" spans="1:15" ht="15">
      <c r="A128" s="3">
        <v>127</v>
      </c>
      <c r="B128" s="56"/>
      <c r="C128" s="56"/>
      <c r="D128" s="56"/>
      <c r="E128" s="56"/>
      <c r="F128" s="56"/>
      <c r="G128" s="56">
        <v>92628</v>
      </c>
      <c r="H128" s="56"/>
      <c r="I128" s="56">
        <v>110340</v>
      </c>
      <c r="J128" s="56"/>
      <c r="K128" s="56"/>
      <c r="L128" s="56"/>
      <c r="M128" s="56">
        <v>197376</v>
      </c>
      <c r="N128" s="56"/>
      <c r="O128" s="56"/>
    </row>
    <row r="129" spans="1:15" ht="15">
      <c r="A129" s="3">
        <v>128</v>
      </c>
      <c r="B129" s="56"/>
      <c r="C129" s="56"/>
      <c r="D129" s="56"/>
      <c r="E129" s="56"/>
      <c r="F129" s="56"/>
      <c r="G129" s="56">
        <v>92808</v>
      </c>
      <c r="H129" s="56"/>
      <c r="I129" s="56">
        <v>110664</v>
      </c>
      <c r="J129" s="56"/>
      <c r="K129" s="56"/>
      <c r="L129" s="56"/>
      <c r="M129" s="56">
        <v>197928</v>
      </c>
      <c r="N129" s="56"/>
      <c r="O129" s="56"/>
    </row>
    <row r="130" spans="1:15" ht="15">
      <c r="A130" s="3">
        <v>129</v>
      </c>
      <c r="B130" s="56"/>
      <c r="C130" s="56"/>
      <c r="D130" s="56"/>
      <c r="E130" s="56"/>
      <c r="F130" s="56"/>
      <c r="G130" s="56">
        <v>93048</v>
      </c>
      <c r="H130" s="56"/>
      <c r="I130" s="56">
        <v>110880</v>
      </c>
      <c r="J130" s="56"/>
      <c r="K130" s="56"/>
      <c r="L130" s="56"/>
      <c r="M130" s="56">
        <v>198396</v>
      </c>
      <c r="N130" s="56"/>
      <c r="O130" s="56"/>
    </row>
    <row r="131" spans="1:15" ht="15">
      <c r="A131" s="3">
        <v>130</v>
      </c>
      <c r="B131" s="56"/>
      <c r="C131" s="56"/>
      <c r="D131" s="56"/>
      <c r="E131" s="56"/>
      <c r="F131" s="56"/>
      <c r="G131" s="56">
        <v>93312</v>
      </c>
      <c r="H131" s="56"/>
      <c r="I131" s="56">
        <v>111192</v>
      </c>
      <c r="J131" s="56"/>
      <c r="K131" s="56"/>
      <c r="L131" s="56"/>
      <c r="M131" s="56">
        <v>198900</v>
      </c>
      <c r="N131" s="56"/>
      <c r="O131" s="56"/>
    </row>
    <row r="132" spans="1:15" ht="15">
      <c r="A132" s="3">
        <v>131</v>
      </c>
      <c r="B132" s="56"/>
      <c r="C132" s="56"/>
      <c r="D132" s="56"/>
      <c r="E132" s="56"/>
      <c r="F132" s="56"/>
      <c r="G132" s="56">
        <v>93576</v>
      </c>
      <c r="H132" s="56"/>
      <c r="I132" s="56">
        <v>111468</v>
      </c>
      <c r="J132" s="56"/>
      <c r="K132" s="56"/>
      <c r="L132" s="56"/>
      <c r="M132" s="56">
        <v>199428</v>
      </c>
      <c r="N132" s="56"/>
      <c r="O132" s="56"/>
    </row>
    <row r="133" spans="1:15" ht="15">
      <c r="A133" s="3">
        <v>132</v>
      </c>
      <c r="B133" s="56"/>
      <c r="C133" s="56"/>
      <c r="D133" s="56"/>
      <c r="E133" s="56"/>
      <c r="F133" s="56"/>
      <c r="G133" s="56">
        <v>93768</v>
      </c>
      <c r="H133" s="56"/>
      <c r="I133" s="56">
        <v>111744</v>
      </c>
      <c r="J133" s="56"/>
      <c r="K133" s="56"/>
      <c r="L133" s="56"/>
      <c r="M133" s="56">
        <v>199956</v>
      </c>
      <c r="N133" s="56"/>
      <c r="O133" s="56"/>
    </row>
    <row r="134" spans="1:15" ht="15">
      <c r="A134" s="3">
        <v>133</v>
      </c>
      <c r="B134" s="56"/>
      <c r="C134" s="56"/>
      <c r="D134" s="56"/>
      <c r="E134" s="56"/>
      <c r="F134" s="56"/>
      <c r="G134" s="56">
        <v>94008</v>
      </c>
      <c r="H134" s="56"/>
      <c r="I134" s="56">
        <v>112032</v>
      </c>
      <c r="J134" s="56"/>
      <c r="K134" s="56"/>
      <c r="L134" s="56"/>
      <c r="M134" s="56">
        <v>200460</v>
      </c>
      <c r="N134" s="56"/>
      <c r="O134" s="56"/>
    </row>
    <row r="135" spans="1:15" ht="15">
      <c r="A135" s="3">
        <v>134</v>
      </c>
      <c r="B135" s="56"/>
      <c r="C135" s="56"/>
      <c r="D135" s="56"/>
      <c r="E135" s="56"/>
      <c r="F135" s="56"/>
      <c r="G135" s="56">
        <v>94284</v>
      </c>
      <c r="H135" s="56"/>
      <c r="I135" s="56">
        <v>112332</v>
      </c>
      <c r="J135" s="56"/>
      <c r="K135" s="56"/>
      <c r="L135" s="56"/>
      <c r="M135" s="56">
        <v>200892</v>
      </c>
      <c r="N135" s="56"/>
      <c r="O135" s="56"/>
    </row>
    <row r="136" spans="1:15" ht="15">
      <c r="A136" s="3">
        <v>135</v>
      </c>
      <c r="B136" s="56"/>
      <c r="C136" s="56"/>
      <c r="D136" s="56"/>
      <c r="E136" s="56"/>
      <c r="F136" s="56"/>
      <c r="G136" s="56">
        <v>94524</v>
      </c>
      <c r="H136" s="56"/>
      <c r="I136" s="56">
        <v>112608</v>
      </c>
      <c r="J136" s="56"/>
      <c r="K136" s="56"/>
      <c r="L136" s="56"/>
      <c r="M136" s="56">
        <v>201432</v>
      </c>
      <c r="N136" s="56"/>
      <c r="O136" s="56"/>
    </row>
    <row r="137" spans="1:15" ht="15">
      <c r="A137" s="3">
        <v>136</v>
      </c>
      <c r="B137" s="56"/>
      <c r="C137" s="56"/>
      <c r="D137" s="56"/>
      <c r="E137" s="56"/>
      <c r="F137" s="56"/>
      <c r="G137" s="56">
        <v>94740</v>
      </c>
      <c r="H137" s="56"/>
      <c r="I137" s="56">
        <v>112908</v>
      </c>
      <c r="J137" s="56"/>
      <c r="K137" s="56"/>
      <c r="L137" s="56"/>
      <c r="M137" s="56">
        <v>201948</v>
      </c>
      <c r="N137" s="56"/>
      <c r="O137" s="56"/>
    </row>
    <row r="138" spans="1:15" ht="15">
      <c r="A138" s="3">
        <v>137</v>
      </c>
      <c r="B138" s="56"/>
      <c r="C138" s="56"/>
      <c r="D138" s="56"/>
      <c r="E138" s="56"/>
      <c r="F138" s="56"/>
      <c r="G138" s="56">
        <v>95004</v>
      </c>
      <c r="H138" s="56"/>
      <c r="I138" s="56">
        <v>113208</v>
      </c>
      <c r="J138" s="56"/>
      <c r="K138" s="56"/>
      <c r="L138" s="56"/>
      <c r="M138" s="56">
        <v>202428</v>
      </c>
      <c r="N138" s="56"/>
      <c r="O138" s="56"/>
    </row>
    <row r="139" spans="1:15" ht="15">
      <c r="A139" s="3">
        <v>138</v>
      </c>
      <c r="B139" s="56"/>
      <c r="C139" s="56"/>
      <c r="D139" s="56"/>
      <c r="E139" s="56"/>
      <c r="F139" s="56"/>
      <c r="G139" s="56">
        <v>95244</v>
      </c>
      <c r="H139" s="56"/>
      <c r="I139" s="56">
        <v>113484</v>
      </c>
      <c r="J139" s="56"/>
      <c r="K139" s="56"/>
      <c r="L139" s="56"/>
      <c r="M139" s="56">
        <v>202968</v>
      </c>
      <c r="N139" s="56"/>
      <c r="O139" s="56"/>
    </row>
    <row r="140" spans="1:15" ht="15">
      <c r="A140" s="3">
        <v>139</v>
      </c>
      <c r="B140" s="56"/>
      <c r="C140" s="56"/>
      <c r="D140" s="56"/>
      <c r="E140" s="56"/>
      <c r="F140" s="56"/>
      <c r="G140" s="56">
        <v>95448</v>
      </c>
      <c r="H140" s="56"/>
      <c r="I140" s="56">
        <v>113808</v>
      </c>
      <c r="J140" s="56"/>
      <c r="K140" s="56"/>
      <c r="L140" s="56"/>
      <c r="M140" s="56">
        <v>203448</v>
      </c>
      <c r="N140" s="56"/>
      <c r="O140" s="56"/>
    </row>
    <row r="141" spans="1:15" ht="15">
      <c r="A141" s="3">
        <v>140</v>
      </c>
      <c r="B141" s="56"/>
      <c r="C141" s="56"/>
      <c r="D141" s="56"/>
      <c r="E141" s="56"/>
      <c r="F141" s="56"/>
      <c r="G141" s="56">
        <v>95700</v>
      </c>
      <c r="H141" s="56"/>
      <c r="I141" s="56">
        <v>114072</v>
      </c>
      <c r="J141" s="56"/>
      <c r="K141" s="56"/>
      <c r="L141" s="56"/>
      <c r="M141" s="56">
        <v>203976</v>
      </c>
      <c r="N141" s="56"/>
      <c r="O141" s="56"/>
    </row>
    <row r="142" spans="1:15" ht="15">
      <c r="A142" s="3">
        <v>141</v>
      </c>
      <c r="B142" s="56"/>
      <c r="C142" s="56"/>
      <c r="D142" s="56"/>
      <c r="E142" s="56"/>
      <c r="F142" s="56"/>
      <c r="G142" s="56">
        <v>95940</v>
      </c>
      <c r="H142" s="56"/>
      <c r="I142" s="56">
        <v>114312</v>
      </c>
      <c r="J142" s="56"/>
      <c r="K142" s="56"/>
      <c r="L142" s="56"/>
      <c r="M142" s="56">
        <v>204516</v>
      </c>
      <c r="N142" s="56"/>
      <c r="O142" s="56"/>
    </row>
    <row r="143" spans="1:15" ht="15">
      <c r="A143" s="3">
        <v>142</v>
      </c>
      <c r="B143" s="56"/>
      <c r="C143" s="56"/>
      <c r="D143" s="56"/>
      <c r="E143" s="56"/>
      <c r="F143" s="56"/>
      <c r="G143" s="56">
        <v>96168</v>
      </c>
      <c r="H143" s="56"/>
      <c r="I143" s="56">
        <v>114624</v>
      </c>
      <c r="J143" s="56"/>
      <c r="K143" s="56"/>
      <c r="L143" s="56"/>
      <c r="M143" s="56">
        <v>204984</v>
      </c>
      <c r="N143" s="56"/>
      <c r="O143" s="56"/>
    </row>
    <row r="144" spans="1:15" ht="15">
      <c r="A144" s="3">
        <v>143</v>
      </c>
      <c r="B144" s="56"/>
      <c r="C144" s="56"/>
      <c r="D144" s="56"/>
      <c r="E144" s="56"/>
      <c r="F144" s="56"/>
      <c r="G144" s="56">
        <v>96492</v>
      </c>
      <c r="H144" s="56"/>
      <c r="I144" s="56">
        <v>114924</v>
      </c>
      <c r="J144" s="56"/>
      <c r="K144" s="56"/>
      <c r="L144" s="56"/>
      <c r="M144" s="56">
        <v>205536</v>
      </c>
      <c r="N144" s="56"/>
      <c r="O144" s="56"/>
    </row>
    <row r="145" spans="1:15" ht="15">
      <c r="A145" s="3">
        <v>144</v>
      </c>
      <c r="B145" s="56"/>
      <c r="C145" s="56"/>
      <c r="D145" s="56"/>
      <c r="E145" s="56"/>
      <c r="F145" s="56"/>
      <c r="G145" s="56">
        <v>96696</v>
      </c>
      <c r="H145" s="56"/>
      <c r="I145" s="56">
        <v>115224</v>
      </c>
      <c r="J145" s="56"/>
      <c r="K145" s="56"/>
      <c r="L145" s="56"/>
      <c r="M145" s="56">
        <v>206040</v>
      </c>
      <c r="N145" s="56"/>
      <c r="O145" s="56"/>
    </row>
    <row r="146" spans="1:15" ht="15">
      <c r="A146" s="3">
        <v>145</v>
      </c>
      <c r="B146" s="56"/>
      <c r="C146" s="56"/>
      <c r="D146" s="56"/>
      <c r="E146" s="56"/>
      <c r="F146" s="56"/>
      <c r="G146" s="56">
        <v>96924</v>
      </c>
      <c r="H146" s="56"/>
      <c r="I146" s="56">
        <v>115488</v>
      </c>
      <c r="J146" s="56"/>
      <c r="K146" s="56"/>
      <c r="L146" s="56"/>
      <c r="M146" s="56"/>
      <c r="N146" s="56"/>
      <c r="O146" s="56"/>
    </row>
    <row r="147" spans="1:15" ht="15">
      <c r="A147" s="3">
        <v>146</v>
      </c>
      <c r="B147" s="56"/>
      <c r="C147" s="56"/>
      <c r="D147" s="56"/>
      <c r="E147" s="56"/>
      <c r="F147" s="56"/>
      <c r="G147" s="56">
        <v>97200</v>
      </c>
      <c r="H147" s="56"/>
      <c r="I147" s="56">
        <v>115860</v>
      </c>
      <c r="J147" s="56"/>
      <c r="K147" s="56"/>
      <c r="L147" s="56"/>
      <c r="M147" s="56"/>
      <c r="N147" s="56"/>
      <c r="O147" s="56"/>
    </row>
    <row r="148" spans="1:15" ht="15">
      <c r="A148" s="3">
        <v>147</v>
      </c>
      <c r="B148" s="56"/>
      <c r="C148" s="56"/>
      <c r="D148" s="56"/>
      <c r="E148" s="56"/>
      <c r="F148" s="56"/>
      <c r="G148" s="56">
        <v>97416</v>
      </c>
      <c r="H148" s="56"/>
      <c r="I148" s="56">
        <v>116088</v>
      </c>
      <c r="J148" s="56"/>
      <c r="K148" s="56"/>
      <c r="L148" s="56"/>
      <c r="M148" s="56"/>
      <c r="N148" s="56"/>
      <c r="O148" s="56"/>
    </row>
    <row r="149" spans="1:15" ht="15">
      <c r="A149" s="3">
        <v>148</v>
      </c>
      <c r="B149" s="56"/>
      <c r="C149" s="56"/>
      <c r="D149" s="56"/>
      <c r="E149" s="56"/>
      <c r="F149" s="56"/>
      <c r="G149" s="56">
        <v>97644</v>
      </c>
      <c r="H149" s="56"/>
      <c r="I149" s="56">
        <v>116316</v>
      </c>
      <c r="J149" s="56"/>
      <c r="K149" s="56"/>
      <c r="L149" s="56"/>
      <c r="M149" s="56"/>
      <c r="N149" s="56"/>
      <c r="O149" s="56"/>
    </row>
    <row r="150" spans="1:15" ht="15">
      <c r="A150" s="3">
        <v>149</v>
      </c>
      <c r="B150" s="56"/>
      <c r="C150" s="56"/>
      <c r="D150" s="56"/>
      <c r="E150" s="56"/>
      <c r="F150" s="56"/>
      <c r="G150" s="56">
        <v>97908</v>
      </c>
      <c r="H150" s="56"/>
      <c r="I150" s="56">
        <v>116712</v>
      </c>
      <c r="J150" s="56"/>
      <c r="K150" s="56"/>
      <c r="L150" s="56"/>
      <c r="M150" s="56"/>
      <c r="N150" s="56"/>
      <c r="O150" s="56"/>
    </row>
    <row r="151" spans="1:15" ht="15">
      <c r="A151" s="3">
        <v>150</v>
      </c>
      <c r="B151" s="56"/>
      <c r="C151" s="56"/>
      <c r="D151" s="56"/>
      <c r="E151" s="56"/>
      <c r="F151" s="56"/>
      <c r="G151" s="56">
        <v>98184</v>
      </c>
      <c r="H151" s="56"/>
      <c r="I151" s="56">
        <v>116988</v>
      </c>
      <c r="J151" s="56"/>
      <c r="K151" s="56"/>
      <c r="L151" s="56"/>
      <c r="M151" s="56"/>
      <c r="N151" s="56"/>
      <c r="O151" s="56"/>
    </row>
    <row r="152" spans="1:15" ht="15">
      <c r="A152" s="3">
        <v>151</v>
      </c>
      <c r="B152" s="56"/>
      <c r="C152" s="56"/>
      <c r="D152" s="56"/>
      <c r="E152" s="56"/>
      <c r="F152" s="56"/>
      <c r="G152" s="56">
        <v>98436</v>
      </c>
      <c r="H152" s="56"/>
      <c r="I152" s="56">
        <v>117276</v>
      </c>
      <c r="J152" s="56"/>
      <c r="K152" s="56"/>
      <c r="L152" s="56"/>
      <c r="M152" s="56"/>
      <c r="N152" s="56"/>
      <c r="O152" s="56"/>
    </row>
    <row r="153" spans="1:15" ht="15">
      <c r="A153" s="3">
        <v>152</v>
      </c>
      <c r="B153" s="56"/>
      <c r="C153" s="56"/>
      <c r="D153" s="56"/>
      <c r="E153" s="56"/>
      <c r="F153" s="56"/>
      <c r="G153" s="56">
        <v>98712</v>
      </c>
      <c r="H153" s="56"/>
      <c r="I153" s="56">
        <v>117612</v>
      </c>
      <c r="J153" s="56"/>
      <c r="K153" s="56"/>
      <c r="L153" s="56"/>
      <c r="M153" s="56"/>
      <c r="N153" s="56"/>
      <c r="O153" s="56"/>
    </row>
    <row r="154" spans="1:15" ht="15">
      <c r="A154" s="3">
        <v>153</v>
      </c>
      <c r="B154" s="56"/>
      <c r="C154" s="56"/>
      <c r="D154" s="56"/>
      <c r="E154" s="56"/>
      <c r="F154" s="56"/>
      <c r="G154" s="56">
        <v>98940</v>
      </c>
      <c r="H154" s="56"/>
      <c r="I154" s="56">
        <v>117888</v>
      </c>
      <c r="J154" s="56"/>
      <c r="K154" s="56"/>
      <c r="L154" s="56"/>
      <c r="M154" s="56"/>
      <c r="N154" s="56"/>
      <c r="O154" s="56"/>
    </row>
    <row r="155" spans="1:15" ht="15">
      <c r="A155" s="3">
        <v>154</v>
      </c>
      <c r="B155" s="56"/>
      <c r="C155" s="56"/>
      <c r="D155" s="56"/>
      <c r="E155" s="56"/>
      <c r="F155" s="56"/>
      <c r="G155" s="56">
        <v>99156</v>
      </c>
      <c r="H155" s="56"/>
      <c r="I155" s="56">
        <v>118140</v>
      </c>
      <c r="J155" s="56"/>
      <c r="K155" s="56"/>
      <c r="L155" s="56"/>
      <c r="M155" s="56"/>
      <c r="N155" s="56"/>
      <c r="O155" s="56"/>
    </row>
    <row r="156" spans="1:15" ht="15">
      <c r="A156" s="3">
        <v>155</v>
      </c>
      <c r="B156" s="56"/>
      <c r="C156" s="56"/>
      <c r="D156" s="56"/>
      <c r="E156" s="56"/>
      <c r="F156" s="56"/>
      <c r="G156" s="56">
        <v>99444</v>
      </c>
      <c r="H156" s="56"/>
      <c r="I156" s="56">
        <v>118488</v>
      </c>
      <c r="J156" s="56"/>
      <c r="K156" s="56"/>
      <c r="L156" s="56"/>
      <c r="M156" s="56"/>
      <c r="N156" s="56"/>
      <c r="O156" s="56"/>
    </row>
    <row r="157" spans="1:15" ht="15">
      <c r="A157" s="3">
        <v>156</v>
      </c>
      <c r="B157" s="56"/>
      <c r="C157" s="56"/>
      <c r="D157" s="56"/>
      <c r="E157" s="56"/>
      <c r="F157" s="56"/>
      <c r="G157" s="56">
        <v>99696</v>
      </c>
      <c r="H157" s="56"/>
      <c r="I157" s="56">
        <v>118800</v>
      </c>
      <c r="J157" s="56"/>
      <c r="K157" s="56"/>
      <c r="L157" s="56"/>
      <c r="M157" s="56"/>
      <c r="N157" s="56"/>
      <c r="O157" s="56"/>
    </row>
    <row r="158" spans="1:15" ht="15">
      <c r="A158" s="3">
        <v>157</v>
      </c>
      <c r="B158" s="56"/>
      <c r="C158" s="56"/>
      <c r="D158" s="56"/>
      <c r="E158" s="56"/>
      <c r="F158" s="56"/>
      <c r="G158" s="56">
        <v>99960</v>
      </c>
      <c r="H158" s="56"/>
      <c r="I158" s="56">
        <v>119076</v>
      </c>
      <c r="J158" s="56"/>
      <c r="K158" s="56"/>
      <c r="L158" s="56"/>
      <c r="M158" s="56"/>
      <c r="N158" s="56"/>
      <c r="O158" s="56"/>
    </row>
    <row r="159" spans="1:15" ht="15">
      <c r="A159" s="3">
        <v>158</v>
      </c>
      <c r="B159" s="56"/>
      <c r="C159" s="56"/>
      <c r="D159" s="56"/>
      <c r="E159" s="56"/>
      <c r="F159" s="56"/>
      <c r="G159" s="56">
        <v>100152</v>
      </c>
      <c r="H159" s="56"/>
      <c r="I159" s="56">
        <v>119376</v>
      </c>
      <c r="J159" s="56"/>
      <c r="K159" s="56"/>
      <c r="L159" s="56"/>
      <c r="M159" s="56"/>
      <c r="N159" s="56"/>
      <c r="O159" s="56"/>
    </row>
    <row r="160" spans="1:15" ht="15">
      <c r="A160" s="3">
        <v>159</v>
      </c>
      <c r="B160" s="56"/>
      <c r="C160" s="56"/>
      <c r="D160" s="56"/>
      <c r="E160" s="56"/>
      <c r="F160" s="56"/>
      <c r="G160" s="56">
        <v>100452</v>
      </c>
      <c r="H160" s="56"/>
      <c r="I160" s="56">
        <v>119724</v>
      </c>
      <c r="J160" s="56"/>
      <c r="K160" s="56"/>
      <c r="L160" s="56"/>
      <c r="M160" s="56"/>
      <c r="N160" s="56"/>
      <c r="O160" s="56"/>
    </row>
    <row r="161" spans="1:15" ht="15">
      <c r="A161" s="3">
        <v>160</v>
      </c>
      <c r="B161" s="56"/>
      <c r="C161" s="56"/>
      <c r="D161" s="56"/>
      <c r="E161" s="56"/>
      <c r="F161" s="56"/>
      <c r="G161" s="56">
        <v>100728</v>
      </c>
      <c r="H161" s="56"/>
      <c r="I161" s="56">
        <v>119988</v>
      </c>
      <c r="J161" s="56"/>
      <c r="K161" s="56"/>
      <c r="L161" s="56"/>
      <c r="M161" s="56"/>
      <c r="N161" s="56"/>
      <c r="O161" s="56"/>
    </row>
    <row r="162" spans="1:15" ht="15">
      <c r="A162" s="3">
        <v>161</v>
      </c>
      <c r="B162" s="56"/>
      <c r="C162" s="56"/>
      <c r="D162" s="56"/>
      <c r="E162" s="56"/>
      <c r="F162" s="56"/>
      <c r="G162" s="56">
        <v>100956</v>
      </c>
      <c r="H162" s="56"/>
      <c r="I162" s="56">
        <v>120276</v>
      </c>
      <c r="J162" s="56"/>
      <c r="K162" s="56"/>
      <c r="L162" s="56"/>
      <c r="M162" s="56"/>
      <c r="N162" s="56"/>
      <c r="O162" s="56"/>
    </row>
    <row r="163" spans="1:15" ht="15">
      <c r="A163" s="3">
        <v>162</v>
      </c>
      <c r="B163" s="56"/>
      <c r="C163" s="56"/>
      <c r="D163" s="56"/>
      <c r="E163" s="56"/>
      <c r="F163" s="56"/>
      <c r="G163" s="56">
        <v>101184</v>
      </c>
      <c r="H163" s="56"/>
      <c r="I163" s="56">
        <v>120588</v>
      </c>
      <c r="J163" s="56"/>
      <c r="K163" s="56"/>
      <c r="L163" s="56"/>
      <c r="M163" s="56"/>
      <c r="N163" s="56"/>
      <c r="O163" s="56"/>
    </row>
    <row r="164" spans="1:15" ht="15">
      <c r="A164" s="3">
        <v>163</v>
      </c>
      <c r="B164" s="56"/>
      <c r="C164" s="56"/>
      <c r="D164" s="56"/>
      <c r="E164" s="56"/>
      <c r="F164" s="56"/>
      <c r="G164" s="56">
        <v>101508</v>
      </c>
      <c r="H164" s="56"/>
      <c r="I164" s="56">
        <v>120912</v>
      </c>
      <c r="J164" s="56"/>
      <c r="K164" s="56"/>
      <c r="L164" s="56"/>
      <c r="M164" s="56"/>
      <c r="N164" s="56"/>
      <c r="O164" s="56"/>
    </row>
    <row r="165" spans="1:15" ht="15">
      <c r="A165" s="3">
        <v>164</v>
      </c>
      <c r="B165" s="56"/>
      <c r="C165" s="56"/>
      <c r="D165" s="56"/>
      <c r="E165" s="56"/>
      <c r="F165" s="56"/>
      <c r="G165" s="56">
        <v>101724</v>
      </c>
      <c r="H165" s="56"/>
      <c r="I165" s="56">
        <v>121236</v>
      </c>
      <c r="J165" s="56"/>
      <c r="K165" s="56"/>
      <c r="L165" s="56"/>
      <c r="M165" s="56"/>
      <c r="N165" s="56"/>
      <c r="O165" s="56"/>
    </row>
    <row r="166" spans="1:15" ht="15">
      <c r="A166" s="3">
        <v>165</v>
      </c>
      <c r="B166" s="56"/>
      <c r="C166" s="56"/>
      <c r="D166" s="56"/>
      <c r="E166" s="56"/>
      <c r="F166" s="56"/>
      <c r="G166" s="56">
        <v>102000</v>
      </c>
      <c r="H166" s="56"/>
      <c r="I166" s="56">
        <v>121524</v>
      </c>
      <c r="J166" s="56"/>
      <c r="K166" s="56"/>
      <c r="L166" s="56"/>
      <c r="M166" s="56"/>
      <c r="N166" s="56"/>
      <c r="O166" s="56"/>
    </row>
    <row r="167" spans="1:15" ht="15">
      <c r="A167" s="3">
        <v>166</v>
      </c>
      <c r="B167" s="56"/>
      <c r="C167" s="56"/>
      <c r="D167" s="56"/>
      <c r="E167" s="56"/>
      <c r="F167" s="56"/>
      <c r="G167" s="56">
        <v>102276</v>
      </c>
      <c r="H167" s="56"/>
      <c r="I167" s="56">
        <v>121812</v>
      </c>
      <c r="J167" s="56"/>
      <c r="K167" s="56"/>
      <c r="L167" s="56"/>
      <c r="M167" s="56"/>
      <c r="N167" s="56"/>
      <c r="O167" s="56"/>
    </row>
    <row r="168" spans="1:15" ht="15">
      <c r="A168" s="3">
        <v>167</v>
      </c>
      <c r="B168" s="56"/>
      <c r="C168" s="56"/>
      <c r="D168" s="56"/>
      <c r="E168" s="56"/>
      <c r="F168" s="56"/>
      <c r="G168" s="56">
        <v>102540</v>
      </c>
      <c r="H168" s="56"/>
      <c r="I168" s="56">
        <v>122148</v>
      </c>
      <c r="J168" s="56"/>
      <c r="K168" s="56"/>
      <c r="L168" s="56"/>
      <c r="M168" s="56"/>
      <c r="N168" s="56"/>
      <c r="O168" s="56"/>
    </row>
    <row r="169" spans="1:15" ht="15">
      <c r="A169" s="3">
        <v>168</v>
      </c>
      <c r="B169" s="56"/>
      <c r="C169" s="56"/>
      <c r="D169" s="56"/>
      <c r="E169" s="56"/>
      <c r="F169" s="56"/>
      <c r="G169" s="56"/>
      <c r="H169" s="56"/>
      <c r="I169" s="56">
        <v>122448</v>
      </c>
      <c r="J169" s="56"/>
      <c r="K169" s="56"/>
      <c r="L169" s="56"/>
      <c r="M169" s="56"/>
      <c r="N169" s="56"/>
      <c r="O169" s="56"/>
    </row>
    <row r="170" spans="1:15" ht="15">
      <c r="A170" s="3">
        <v>169</v>
      </c>
      <c r="B170" s="56"/>
      <c r="C170" s="56"/>
      <c r="D170" s="56"/>
      <c r="E170" s="56"/>
      <c r="F170" s="56"/>
      <c r="G170" s="56"/>
      <c r="H170" s="56"/>
      <c r="I170" s="56">
        <v>122784</v>
      </c>
      <c r="J170" s="56"/>
      <c r="K170" s="56"/>
      <c r="L170" s="56"/>
      <c r="M170" s="56"/>
      <c r="N170" s="56"/>
      <c r="O170" s="5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G45" sqref="G45"/>
    </sheetView>
  </sheetViews>
  <sheetFormatPr defaultColWidth="9.140625" defaultRowHeight="12.75"/>
  <cols>
    <col min="1" max="1" width="9.140625" style="54" customWidth="1"/>
    <col min="2" max="2" width="21.421875" style="54" bestFit="1" customWidth="1"/>
    <col min="3" max="3" width="9.8515625" style="54" customWidth="1"/>
    <col min="4" max="4" width="12.7109375" style="54" customWidth="1"/>
    <col min="5" max="5" width="10.421875" style="54" customWidth="1"/>
    <col min="6" max="6" width="7.57421875" style="54" customWidth="1"/>
    <col min="7" max="16384" width="9.140625" style="54" customWidth="1"/>
  </cols>
  <sheetData>
    <row r="1" spans="1:6" ht="12">
      <c r="A1" s="74"/>
      <c r="B1" s="74"/>
      <c r="C1" s="74"/>
      <c r="D1" s="74"/>
      <c r="E1" s="74"/>
      <c r="F1" s="74"/>
    </row>
    <row r="2" spans="1:6" ht="12.75">
      <c r="A2" s="63" t="s">
        <v>17</v>
      </c>
      <c r="B2" s="64" t="s">
        <v>18</v>
      </c>
      <c r="C2" s="63" t="s">
        <v>19</v>
      </c>
      <c r="D2" s="62" t="s">
        <v>20</v>
      </c>
      <c r="E2" s="61" t="s">
        <v>21</v>
      </c>
      <c r="F2" s="61" t="s">
        <v>17</v>
      </c>
    </row>
    <row r="3" spans="1:6" ht="12.75">
      <c r="A3" s="54">
        <v>1</v>
      </c>
      <c r="B3" s="60">
        <v>1792.7325000471665</v>
      </c>
      <c r="C3" s="60"/>
      <c r="D3" s="59">
        <v>0</v>
      </c>
      <c r="E3" s="58">
        <v>0</v>
      </c>
      <c r="F3" s="57">
        <v>1</v>
      </c>
    </row>
    <row r="4" spans="1:6" ht="12.75">
      <c r="A4" s="54">
        <v>2</v>
      </c>
      <c r="B4" s="60">
        <v>31642.54505150969</v>
      </c>
      <c r="C4" s="60">
        <v>29849.81255146252</v>
      </c>
      <c r="D4" s="59">
        <v>0.08</v>
      </c>
      <c r="E4" s="58">
        <v>2387.9850041170016</v>
      </c>
      <c r="F4" s="57">
        <v>2</v>
      </c>
    </row>
    <row r="5" spans="1:6" ht="12.75">
      <c r="A5" s="54">
        <v>3</v>
      </c>
      <c r="B5" s="60">
        <v>43582.451456525516</v>
      </c>
      <c r="C5" s="60">
        <v>11939.906405015827</v>
      </c>
      <c r="D5" s="59">
        <v>0.1</v>
      </c>
      <c r="E5" s="58">
        <v>3581.9756446185843</v>
      </c>
      <c r="F5" s="57">
        <v>3</v>
      </c>
    </row>
    <row r="6" spans="1:6" ht="12.75">
      <c r="A6" s="54">
        <v>4</v>
      </c>
      <c r="B6" s="60">
        <v>49947.47357610422</v>
      </c>
      <c r="C6" s="60">
        <v>6365.022119578702</v>
      </c>
      <c r="D6" s="59">
        <v>0.125</v>
      </c>
      <c r="E6" s="58">
        <v>4377.6034095659215</v>
      </c>
      <c r="F6" s="57">
        <v>4</v>
      </c>
    </row>
    <row r="7" spans="1:6" ht="12.75">
      <c r="A7" s="54">
        <v>5</v>
      </c>
      <c r="B7" s="60">
        <v>56718.6127658814</v>
      </c>
      <c r="C7" s="60">
        <v>6771.139189777183</v>
      </c>
      <c r="D7" s="59">
        <v>0.15</v>
      </c>
      <c r="E7" s="58">
        <v>5393.274288032499</v>
      </c>
      <c r="F7" s="57">
        <v>5</v>
      </c>
    </row>
    <row r="8" spans="1:6" ht="12.75">
      <c r="A8" s="54">
        <v>6</v>
      </c>
      <c r="B8" s="60">
        <v>63081.989029478485</v>
      </c>
      <c r="C8" s="60">
        <v>6363.376263597085</v>
      </c>
      <c r="D8" s="59">
        <v>0.175</v>
      </c>
      <c r="E8" s="58">
        <v>6506.865134161988</v>
      </c>
      <c r="F8" s="57">
        <v>6</v>
      </c>
    </row>
    <row r="9" spans="1:6" ht="12.75">
      <c r="A9" s="54">
        <v>7</v>
      </c>
      <c r="B9" s="60">
        <v>69253.45113535391</v>
      </c>
      <c r="C9" s="60">
        <v>6171.462105875427</v>
      </c>
      <c r="D9" s="59">
        <v>0.2</v>
      </c>
      <c r="E9" s="58">
        <v>7741.157555337073</v>
      </c>
      <c r="F9" s="57">
        <v>7</v>
      </c>
    </row>
    <row r="10" spans="1:6" ht="12.75">
      <c r="A10" s="54">
        <v>8</v>
      </c>
      <c r="B10" s="60">
        <v>75621.61450639904</v>
      </c>
      <c r="C10" s="60">
        <v>6368.163371045128</v>
      </c>
      <c r="D10" s="59">
        <v>0.225</v>
      </c>
      <c r="E10" s="58">
        <v>9173.994313822226</v>
      </c>
      <c r="F10" s="57">
        <v>8</v>
      </c>
    </row>
    <row r="11" spans="1:6" ht="12.75">
      <c r="A11" s="54">
        <v>9</v>
      </c>
      <c r="B11" s="60">
        <v>81791.49227355763</v>
      </c>
      <c r="C11" s="60">
        <v>6169.877767158585</v>
      </c>
      <c r="D11" s="59">
        <v>0.25</v>
      </c>
      <c r="E11" s="58">
        <v>10716.463755611872</v>
      </c>
      <c r="F11" s="57">
        <v>9</v>
      </c>
    </row>
    <row r="12" spans="1:6" ht="12.75">
      <c r="A12" s="54">
        <v>10</v>
      </c>
      <c r="B12" s="60">
        <v>88156.46120579577</v>
      </c>
      <c r="C12" s="60">
        <v>6364.9689322381455</v>
      </c>
      <c r="D12" s="59">
        <v>0.275</v>
      </c>
      <c r="E12" s="58">
        <v>12466.830211977362</v>
      </c>
      <c r="F12" s="57">
        <v>10</v>
      </c>
    </row>
    <row r="13" spans="1:6" ht="12.75">
      <c r="A13" s="54">
        <v>11</v>
      </c>
      <c r="B13" s="60">
        <v>94329.5302133864</v>
      </c>
      <c r="C13" s="60">
        <v>6173.069007590631</v>
      </c>
      <c r="D13" s="59">
        <v>0.3</v>
      </c>
      <c r="E13" s="58">
        <v>14318.750914254551</v>
      </c>
      <c r="F13" s="57">
        <v>11</v>
      </c>
    </row>
    <row r="14" spans="1:6" ht="12.75">
      <c r="A14" s="54">
        <v>12</v>
      </c>
      <c r="B14" s="60">
        <v>100696.0947658406</v>
      </c>
      <c r="C14" s="60">
        <v>6366.564552454191</v>
      </c>
      <c r="D14" s="59">
        <v>0.325</v>
      </c>
      <c r="E14" s="58">
        <v>16387.884393802164</v>
      </c>
      <c r="F14" s="57">
        <v>12</v>
      </c>
    </row>
    <row r="15" spans="1:6" ht="12.75">
      <c r="A15" s="54">
        <v>13</v>
      </c>
      <c r="B15" s="60">
        <v>106867.53370129084</v>
      </c>
      <c r="C15" s="60">
        <v>6171.438935450249</v>
      </c>
      <c r="D15" s="59">
        <v>0.35</v>
      </c>
      <c r="E15" s="58">
        <v>18547.88802120975</v>
      </c>
      <c r="F15" s="57">
        <v>13</v>
      </c>
    </row>
    <row r="16" spans="1:6" ht="12.75">
      <c r="A16" s="54">
        <v>14</v>
      </c>
      <c r="B16" s="60">
        <v>113232.50454114118</v>
      </c>
      <c r="C16" s="60">
        <v>6364.970839850343</v>
      </c>
      <c r="D16" s="59">
        <v>0.4</v>
      </c>
      <c r="E16" s="58">
        <v>21093.876357149886</v>
      </c>
      <c r="F16" s="57">
        <v>14</v>
      </c>
    </row>
    <row r="17" spans="1:6" ht="12.75">
      <c r="A17" s="54">
        <v>15</v>
      </c>
      <c r="B17" s="60" t="s">
        <v>52</v>
      </c>
      <c r="D17" s="59">
        <v>0.45</v>
      </c>
      <c r="E17" s="58" t="s">
        <v>22</v>
      </c>
      <c r="F17" s="57">
        <v>15</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Central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O'Grady</dc:creator>
  <cp:keywords/>
  <dc:description/>
  <cp:lastModifiedBy>Chalatsis, Georgios</cp:lastModifiedBy>
  <cp:lastPrinted>2013-05-29T09:14:24Z</cp:lastPrinted>
  <dcterms:created xsi:type="dcterms:W3CDTF">2008-01-11T17:30:09Z</dcterms:created>
  <dcterms:modified xsi:type="dcterms:W3CDTF">2023-12-27T16:07:48Z</dcterms:modified>
  <cp:category/>
  <cp:version/>
  <cp:contentType/>
  <cp:contentStatus/>
</cp:coreProperties>
</file>